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hanitta Dok-in\ฟอร์มเอกสารต่างๆ\แบบฟอร์มรายงานผลการเรียน\ปีการศึกษา 2568\อัพเดต 30 เม.ย.68\"/>
    </mc:Choice>
  </mc:AlternateContent>
  <xr:revisionPtr revIDLastSave="0" documentId="13_ncr:1_{92A71569-D1BB-40D7-8090-6F33AFD3F922}" xr6:coauthVersionLast="47" xr6:coauthVersionMax="47" xr10:uidLastSave="{00000000-0000-0000-0000-000000000000}"/>
  <bookViews>
    <workbookView xWindow="-120" yWindow="-120" windowWidth="29040" windowHeight="15720" tabRatio="656" activeTab="4" xr2:uid="{00000000-000D-0000-FFFF-FFFF00000000}"/>
  </bookViews>
  <sheets>
    <sheet name="ฟอร์มสรุปผลการเรียน56B" sheetId="5" r:id="rId1"/>
    <sheet name="ฟอร์มสรุปผลการเรียน56AB" sheetId="2" r:id="rId2"/>
    <sheet name="ตัวอย่าง ฟอร์มรายละเอียด" sheetId="6" r:id="rId3"/>
    <sheet name="แบบบันทึกคะแนนแยก LO" sheetId="4" r:id="rId4"/>
    <sheet name="CLO หลักสูตร" sheetId="7" r:id="rId5"/>
  </sheets>
  <definedNames>
    <definedName name="_xlnm.Print_Area" localSheetId="2">'ตัวอย่าง ฟอร์มรายละเอียด'!$B$1:$Z$114</definedName>
    <definedName name="_xlnm.Print_Area" localSheetId="1">ฟอร์มสรุปผลการเรียน56AB!$B$1:$I$223</definedName>
    <definedName name="_xlnm.Print_Area" localSheetId="0">ฟอร์มสรุปผลการเรียน56B!$B$1:$I$135</definedName>
    <definedName name="_xlnm.Print_Titles" localSheetId="4">'CLO หลักสูตร'!#REF!</definedName>
    <definedName name="_xlnm.Print_Titles" localSheetId="2">'ตัวอย่าง ฟอร์มรายละเอียด'!#REF!</definedName>
    <definedName name="_xlnm.Print_Titles" localSheetId="3">'แบบบันทึกคะแนนแยก LO'!#REF!</definedName>
    <definedName name="_xlnm.Print_Titles" localSheetId="1">ฟอร์มสรุปผลการเรียน56AB!$10:$11</definedName>
    <definedName name="_xlnm.Print_Titles" localSheetId="0">ฟอร์มสรุปผลการเรียน56B!$10:$11</definedName>
    <definedName name="รายละเอียด">'ตัวอย่าง ฟอร์มรายละเอียด'!$C$15:$Z$95</definedName>
  </definedNames>
  <calcPr calcId="181029"/>
</workbook>
</file>

<file path=xl/calcChain.xml><?xml version="1.0" encoding="utf-8"?>
<calcChain xmlns="http://schemas.openxmlformats.org/spreadsheetml/2006/main">
  <c r="V105" i="6" l="1"/>
  <c r="V104" i="6"/>
  <c r="V103" i="6"/>
  <c r="V102" i="6"/>
  <c r="T105" i="6"/>
  <c r="T104" i="6"/>
  <c r="T103" i="6"/>
  <c r="T102" i="6"/>
  <c r="R105" i="6"/>
  <c r="R104" i="6"/>
  <c r="R103" i="6"/>
  <c r="R102" i="6"/>
  <c r="O105" i="6"/>
  <c r="O104" i="6"/>
  <c r="O103" i="6"/>
  <c r="O102" i="6"/>
  <c r="M105" i="6"/>
  <c r="M104" i="6"/>
  <c r="M103" i="6"/>
  <c r="M102" i="6"/>
  <c r="K105" i="6"/>
  <c r="K104" i="6"/>
  <c r="K103" i="6"/>
  <c r="K102" i="6"/>
  <c r="G105" i="6"/>
  <c r="I105" i="6"/>
  <c r="I104" i="6"/>
  <c r="I103" i="6"/>
  <c r="I102" i="6"/>
  <c r="G104" i="6"/>
  <c r="G103" i="6"/>
  <c r="G102" i="6"/>
  <c r="G190" i="2"/>
  <c r="G189" i="2"/>
  <c r="G188" i="2"/>
  <c r="G187" i="2"/>
  <c r="G102" i="5"/>
  <c r="G101" i="5"/>
  <c r="G100" i="5"/>
  <c r="G99" i="5"/>
  <c r="W15" i="6" l="1"/>
  <c r="U15" i="6"/>
  <c r="S15" i="6"/>
  <c r="P15" i="6"/>
  <c r="N15" i="6"/>
  <c r="J15" i="6"/>
  <c r="H15" i="6"/>
  <c r="C119" i="5"/>
  <c r="C118" i="5"/>
  <c r="C117" i="5"/>
  <c r="C116" i="5"/>
  <c r="C115" i="5"/>
  <c r="C114" i="5"/>
  <c r="C113" i="5"/>
  <c r="C207" i="2"/>
  <c r="C206" i="2"/>
  <c r="C205" i="2"/>
  <c r="C204" i="2"/>
  <c r="C203" i="2"/>
  <c r="C202" i="2"/>
  <c r="C201" i="2"/>
  <c r="L15" i="6"/>
  <c r="U105" i="6" l="1"/>
  <c r="U104" i="6"/>
  <c r="U103" i="6"/>
  <c r="U102" i="6"/>
  <c r="H104" i="6"/>
  <c r="H105" i="6"/>
  <c r="H102" i="6"/>
  <c r="H103" i="6"/>
  <c r="S105" i="6"/>
  <c r="S104" i="6"/>
  <c r="S103" i="6"/>
  <c r="S102" i="6"/>
  <c r="W104" i="6"/>
  <c r="W105" i="6"/>
  <c r="W103" i="6"/>
  <c r="W102" i="6"/>
  <c r="L105" i="6"/>
  <c r="L104" i="6"/>
  <c r="L103" i="6"/>
  <c r="L102" i="6"/>
  <c r="J104" i="6"/>
  <c r="J103" i="6"/>
  <c r="J102" i="6"/>
  <c r="N102" i="6"/>
  <c r="N104" i="6"/>
  <c r="N105" i="6"/>
  <c r="N103" i="6"/>
  <c r="P105" i="6"/>
  <c r="P104" i="6"/>
  <c r="P103" i="6"/>
  <c r="P102" i="6"/>
  <c r="I10" i="7"/>
  <c r="I11" i="4"/>
  <c r="K10" i="7"/>
  <c r="K11" i="4"/>
  <c r="M10" i="7"/>
  <c r="M11" i="4"/>
  <c r="G11" i="4"/>
  <c r="G10" i="7"/>
  <c r="C120" i="5"/>
  <c r="D119" i="5" s="1"/>
  <c r="X15" i="6"/>
  <c r="Q15" i="6"/>
  <c r="J105" i="6"/>
  <c r="C208" i="2"/>
  <c r="D206" i="2" s="1"/>
  <c r="Q102" i="6" l="1"/>
  <c r="Q104" i="6"/>
  <c r="Q105" i="6"/>
  <c r="Q103" i="6"/>
  <c r="X105" i="6"/>
  <c r="X104" i="6"/>
  <c r="X103" i="6"/>
  <c r="X102" i="6"/>
  <c r="G100" i="7"/>
  <c r="G99" i="7"/>
  <c r="G98" i="7"/>
  <c r="G97" i="7"/>
  <c r="G101" i="4"/>
  <c r="G100" i="4"/>
  <c r="G99" i="4"/>
  <c r="G98" i="4"/>
  <c r="M101" i="4"/>
  <c r="M100" i="4"/>
  <c r="M99" i="4"/>
  <c r="M98" i="4"/>
  <c r="M100" i="7"/>
  <c r="M99" i="7"/>
  <c r="M98" i="7"/>
  <c r="M97" i="7"/>
  <c r="K101" i="4"/>
  <c r="K100" i="4"/>
  <c r="K99" i="4"/>
  <c r="K98" i="4"/>
  <c r="K100" i="7"/>
  <c r="K99" i="7"/>
  <c r="K98" i="7"/>
  <c r="K97" i="7"/>
  <c r="I98" i="4"/>
  <c r="I101" i="4"/>
  <c r="I100" i="4"/>
  <c r="I99" i="4"/>
  <c r="I99" i="7"/>
  <c r="I98" i="7"/>
  <c r="I97" i="7"/>
  <c r="I100" i="7"/>
  <c r="O11" i="4"/>
  <c r="D203" i="2"/>
  <c r="D201" i="2"/>
  <c r="D202" i="2"/>
  <c r="D207" i="2"/>
  <c r="L11" i="4"/>
  <c r="N10" i="7"/>
  <c r="Y15" i="6"/>
  <c r="H10" i="7"/>
  <c r="L10" i="7"/>
  <c r="H11" i="4"/>
  <c r="J11" i="4"/>
  <c r="N11" i="4"/>
  <c r="J10" i="7"/>
  <c r="D205" i="2"/>
  <c r="D116" i="5"/>
  <c r="D114" i="5"/>
  <c r="D113" i="5"/>
  <c r="D118" i="5"/>
  <c r="D115" i="5"/>
  <c r="D117" i="5"/>
  <c r="D204" i="2"/>
  <c r="Z15" i="6" l="1"/>
  <c r="Y105" i="6"/>
  <c r="Y104" i="6"/>
  <c r="Y103" i="6"/>
  <c r="Y102" i="6"/>
  <c r="L99" i="4"/>
  <c r="L101" i="4"/>
  <c r="L100" i="4"/>
  <c r="L98" i="4"/>
  <c r="J101" i="4"/>
  <c r="J100" i="4"/>
  <c r="J99" i="4"/>
  <c r="J98" i="4"/>
  <c r="J100" i="7"/>
  <c r="J99" i="7"/>
  <c r="J98" i="7"/>
  <c r="J97" i="7"/>
  <c r="N101" i="4"/>
  <c r="N100" i="4"/>
  <c r="N99" i="4"/>
  <c r="N98" i="4"/>
  <c r="H101" i="4"/>
  <c r="H100" i="4"/>
  <c r="H99" i="4"/>
  <c r="H98" i="4"/>
  <c r="H100" i="7"/>
  <c r="H99" i="7"/>
  <c r="H98" i="7"/>
  <c r="H97" i="7"/>
  <c r="L98" i="7"/>
  <c r="L99" i="7"/>
  <c r="L97" i="7"/>
  <c r="L100" i="7"/>
  <c r="O101" i="4"/>
  <c r="O100" i="4"/>
  <c r="O99" i="4"/>
  <c r="O98" i="4"/>
  <c r="N100" i="7"/>
  <c r="N99" i="7"/>
  <c r="N98" i="7"/>
  <c r="N97" i="7"/>
  <c r="P11" i="4"/>
</calcChain>
</file>

<file path=xl/sharedStrings.xml><?xml version="1.0" encoding="utf-8"?>
<sst xmlns="http://schemas.openxmlformats.org/spreadsheetml/2006/main" count="1867" uniqueCount="435">
  <si>
    <t>เลขที่</t>
  </si>
  <si>
    <t>รหัสประจำตัว</t>
  </si>
  <si>
    <t>ชื่อ-สกุล</t>
  </si>
  <si>
    <t>นาย</t>
  </si>
  <si>
    <t xml:space="preserve">หมายเหตุ  </t>
  </si>
  <si>
    <t>GRADE</t>
  </si>
  <si>
    <t>ลงชื่อ.............................................................</t>
  </si>
  <si>
    <t>(.........................................................)</t>
  </si>
  <si>
    <t>ผู้รับผิดชอบรายวิชาฯ</t>
  </si>
  <si>
    <t>วันที่ ................................................</t>
  </si>
  <si>
    <t>ทฤษฎี 2 หน่วยกิต</t>
  </si>
  <si>
    <t>ทดลอง 1 หน่วยกิต</t>
  </si>
  <si>
    <t xml:space="preserve">วิทยาลัยพยาบาลบรมราชชนนี  สรรพสิทธิประสงค์ </t>
  </si>
  <si>
    <t>แบบฟอร์มสรุปผลการเรียน</t>
  </si>
  <si>
    <t>ภาคการศึกษาที่...................ปีการศึกษา....................</t>
  </si>
  <si>
    <t>สรุปจำนวนเกรดและร้อยละ</t>
  </si>
  <si>
    <t>A (4.00)</t>
  </si>
  <si>
    <t>B+ (3.50)</t>
  </si>
  <si>
    <t>B (3.00)</t>
  </si>
  <si>
    <t>C+ (2.50)</t>
  </si>
  <si>
    <t>C (2.00)</t>
  </si>
  <si>
    <t>D+ (1.50)</t>
  </si>
  <si>
    <t>D (1.00)</t>
  </si>
  <si>
    <t>Max</t>
  </si>
  <si>
    <t>Min</t>
  </si>
  <si>
    <t>Mean</t>
  </si>
  <si>
    <t>SD</t>
  </si>
  <si>
    <t>A</t>
  </si>
  <si>
    <t>B+</t>
  </si>
  <si>
    <t>B</t>
  </si>
  <si>
    <t>C+</t>
  </si>
  <si>
    <t>C</t>
  </si>
  <si>
    <t>D+</t>
  </si>
  <si>
    <t>D</t>
  </si>
  <si>
    <t>แบบฟอร์มรายละเอียดการให้คะแนนตาม มคอ. 3,4</t>
  </si>
  <si>
    <t xml:space="preserve">Max </t>
  </si>
  <si>
    <t>ผู้รับผิดชอบรายวิชา</t>
  </si>
  <si>
    <t>เกรด</t>
  </si>
  <si>
    <t>จำนวน (คน)</t>
  </si>
  <si>
    <t>ร้อยละ</t>
  </si>
  <si>
    <t>ได้ผ่านการพิจารณาโดยคณะกรรมการฝ่ายวิชาการและได้แก้ไข</t>
  </si>
  <si>
    <t>ตามคำแนะนำครบถ้วน เรียบร้อยแล้ว ให้ดำเนินการแจ้งผลการเรียน</t>
  </si>
  <si>
    <t>ให้นักศึกษาทราบในระบบสารสนเทศได้</t>
  </si>
  <si>
    <t xml:space="preserve">1.  ในกรณีติด  I,E,F,U   โปรดระบุ </t>
  </si>
  <si>
    <t xml:space="preserve">2.  นักศึกษาสามารถทักท้วงผลการเรียนได้ภายใน </t>
  </si>
  <si>
    <t>ให้นักศึกษาทักท้วงผลการเรียนได้</t>
  </si>
  <si>
    <t>ภายในวันที่..............................................................</t>
  </si>
  <si>
    <t>คะแนนดิบรวม 100 %</t>
  </si>
  <si>
    <t>ภาคการศึกษาที่........................ปีการศึกษา.........................</t>
  </si>
  <si>
    <t>วิชา/รหัสวิชา.....................................................................................................หน่วยกิต............(.......-........-.......)</t>
  </si>
  <si>
    <t xml:space="preserve">     ระบบสารสนเทศทางเว็บไซด์วิทยาลัยฯ</t>
  </si>
  <si>
    <t xml:space="preserve">     1 สัปดาห์ หลังการประกาศเกรดใน</t>
  </si>
  <si>
    <t>ภาคการศึกษาที่................................... ปีการศึกษา...............................</t>
  </si>
  <si>
    <t>(..............................................................)</t>
  </si>
  <si>
    <t xml:space="preserve">วิทยาลัยพยาบาลบรมราชชนนี สรรพสิทธิประสงค์ </t>
  </si>
  <si>
    <t>ลำดับ</t>
  </si>
  <si>
    <t>รหัสนักศึกษา</t>
  </si>
  <si>
    <t>รวม</t>
  </si>
  <si>
    <t>หมายเหตุ</t>
  </si>
  <si>
    <t>จุฑามาศ</t>
  </si>
  <si>
    <t>ตัดเกรดแบบอิงเกณฑ์</t>
  </si>
  <si>
    <t>คะแนนระหว่าง</t>
  </si>
  <si>
    <t>ถึง</t>
  </si>
  <si>
    <t>หัวหน้าสาขาวิชา.................................................</t>
  </si>
  <si>
    <t>(….........................................................)</t>
  </si>
  <si>
    <t>การศึกษาทั่วไป พื้นฐานวิชาชีพ</t>
  </si>
  <si>
    <t>กลุ่มวิชาชีพ ภาคทฤษฎี</t>
  </si>
  <si>
    <t>กลุ่มวิชาชีพ ภาคปฏิบัติ</t>
  </si>
  <si>
    <t>F</t>
  </si>
  <si>
    <t>วิชา/รหัสวิชา...............................................หน่วยกิต............(.....-.....-.....)</t>
  </si>
  <si>
    <t>เต็ม 30</t>
  </si>
  <si>
    <t xml:space="preserve">เต็ม 40 </t>
  </si>
  <si>
    <t>(นางสาวอรนิตย์  จันทะเสน)</t>
  </si>
  <si>
    <t>หัวหน้างานทะเบียนและประมวลผล</t>
  </si>
  <si>
    <t>วิชา…..........................................................................................รหัสวิชา.....................หน่วยกิต............(.....-.....-.....)</t>
  </si>
  <si>
    <t>PLO1</t>
  </si>
  <si>
    <t>PLO3</t>
  </si>
  <si>
    <t>PLO4</t>
  </si>
  <si>
    <t>คะแนนดิบรวม
3 นก.
(คอลัมน์ Q+X)</t>
  </si>
  <si>
    <r>
      <rPr>
        <b/>
        <sz val="16"/>
        <rFont val="Wingdings"/>
        <charset val="2"/>
      </rPr>
      <t>q</t>
    </r>
    <r>
      <rPr>
        <b/>
        <sz val="16"/>
        <rFont val="TH SarabunPSK"/>
        <family val="2"/>
      </rPr>
      <t xml:space="preserve">  ผลการเรียนวิชา...............................................................................</t>
    </r>
  </si>
  <si>
    <t>คะแนนดิบ 67%</t>
  </si>
  <si>
    <t>คะแนนสอบ 40 %</t>
  </si>
  <si>
    <t>คะแนนเก็บ  27%</t>
  </si>
  <si>
    <t>Final 20%</t>
  </si>
  <si>
    <t>Mitm. 20%</t>
  </si>
  <si>
    <t>การสอบทักษะ 33%</t>
  </si>
  <si>
    <t>บทบาทสมมติ 11 %</t>
  </si>
  <si>
    <t>อ่านจับใจความ 11 %</t>
  </si>
  <si>
    <t>รายงาน 11 %</t>
  </si>
  <si>
    <t>คะแนนดิบ 33%</t>
  </si>
  <si>
    <t>สมุดบันทึก 14%</t>
  </si>
  <si>
    <t>สมุดคำศัพท์ 13%</t>
  </si>
  <si>
    <t>CLO1.1</t>
  </si>
  <si>
    <t>CLO1.2</t>
  </si>
  <si>
    <t>CLO3.1</t>
  </si>
  <si>
    <t>CLO4.1</t>
  </si>
  <si>
    <t>อัพเดต 30 เมษายน 2568</t>
  </si>
  <si>
    <t>ญาณิศา</t>
  </si>
  <si>
    <t>ณัฐธิดา</t>
  </si>
  <si>
    <t>นางสาว</t>
  </si>
  <si>
    <t>ทับแสง</t>
  </si>
  <si>
    <t>ชลธิชา</t>
  </si>
  <si>
    <t>นิตยา</t>
  </si>
  <si>
    <t>ปภาวรินทร์</t>
  </si>
  <si>
    <t>ปวริศา</t>
  </si>
  <si>
    <t>รุ่งนภา</t>
  </si>
  <si>
    <t>วรัญญา</t>
  </si>
  <si>
    <t>บุญรินทร์</t>
  </si>
  <si>
    <t>พิมพ์วงศ์</t>
  </si>
  <si>
    <t>อารีรัตน์</t>
  </si>
  <si>
    <t>นักศึกษาหลักสูตรพยาบาลศาสตรบัณฑิต รุ่นที่..56..  ชั้นปีที่  1  ห้อง AB</t>
  </si>
  <si>
    <t>อัพเดต 1 กรกฎาคม 2568</t>
  </si>
  <si>
    <t>นักศึกษาหลักสูตรพยาบาลศาสตรบัณฑิต รุ่นที่..56..  ชั้นปีที่  1  ห้อง B</t>
  </si>
  <si>
    <t>กนกวรรณ</t>
  </si>
  <si>
    <t>ดอนโคตรจันทร์</t>
  </si>
  <si>
    <t>กนกวรีย์</t>
  </si>
  <si>
    <t>คนไว</t>
  </si>
  <si>
    <t>กนิษฐา</t>
  </si>
  <si>
    <t>เดชผล</t>
  </si>
  <si>
    <t>กมลชนก</t>
  </si>
  <si>
    <t>รัตนะไชยศรี</t>
  </si>
  <si>
    <t>แหวนนิล</t>
  </si>
  <si>
    <t>กมลพรรณ</t>
  </si>
  <si>
    <t>ขันธุ์แก้ว</t>
  </si>
  <si>
    <t>เพ็ชรอิน</t>
  </si>
  <si>
    <t>กฤติยา</t>
  </si>
  <si>
    <t>จงรัก</t>
  </si>
  <si>
    <t>กษมา</t>
  </si>
  <si>
    <t>เทพขันธ์</t>
  </si>
  <si>
    <t>ก้องกิดากร</t>
  </si>
  <si>
    <t>บุญขวาง</t>
  </si>
  <si>
    <t>กัณฑมาศ</t>
  </si>
  <si>
    <t>หงษ์ทอง</t>
  </si>
  <si>
    <t>กันติชา</t>
  </si>
  <si>
    <t>แก้วตา</t>
  </si>
  <si>
    <t>กาญติมา</t>
  </si>
  <si>
    <t>ทองสาย</t>
  </si>
  <si>
    <t>กิตติศักดิ์</t>
  </si>
  <si>
    <t>ก้อนทรัพย์</t>
  </si>
  <si>
    <t>ขวัญใจ</t>
  </si>
  <si>
    <t>ระหาร</t>
  </si>
  <si>
    <t>จริยาพร</t>
  </si>
  <si>
    <t>คำเหลือง</t>
  </si>
  <si>
    <t>จันทภา</t>
  </si>
  <si>
    <t>บุญหลาย</t>
  </si>
  <si>
    <t>จันทร์จิรา</t>
  </si>
  <si>
    <t>จรุญสัย</t>
  </si>
  <si>
    <t>จันทิมา</t>
  </si>
  <si>
    <t>งอยผาลา</t>
  </si>
  <si>
    <t>จารวี</t>
  </si>
  <si>
    <t>แสงมาศ</t>
  </si>
  <si>
    <t>จารุภา</t>
  </si>
  <si>
    <t>คล่องดี</t>
  </si>
  <si>
    <t>จิดารัตน์</t>
  </si>
  <si>
    <t>เหง้าโอสา</t>
  </si>
  <si>
    <t>จิรภิญญา</t>
  </si>
  <si>
    <t>อ้วนสาเล</t>
  </si>
  <si>
    <t>จิรัชญา</t>
  </si>
  <si>
    <t>ชัยพงศ์พิทักษ์</t>
  </si>
  <si>
    <t>บุญขาว</t>
  </si>
  <si>
    <t>จิราพร</t>
  </si>
  <si>
    <t>พูลเพิ่ม</t>
  </si>
  <si>
    <t>จิราภรณ์</t>
  </si>
  <si>
    <t>แก้วธรรม</t>
  </si>
  <si>
    <t>สมนาม</t>
  </si>
  <si>
    <t>ประสาร</t>
  </si>
  <si>
    <t>ปรางนวล</t>
  </si>
  <si>
    <t>เจษฎาภรณ์</t>
  </si>
  <si>
    <t>วุฒิวงษ์</t>
  </si>
  <si>
    <t>ชนันภรณ์</t>
  </si>
  <si>
    <t>พาพะหม</t>
  </si>
  <si>
    <t>ชนาพร</t>
  </si>
  <si>
    <t>สีหะวงษ์</t>
  </si>
  <si>
    <t>ชนาภัทร</t>
  </si>
  <si>
    <t>ไชยพร</t>
  </si>
  <si>
    <t>ชนิษฐา</t>
  </si>
  <si>
    <t>สีนอร์</t>
  </si>
  <si>
    <t>ชนิสรา</t>
  </si>
  <si>
    <t>ศรีเตชะ</t>
  </si>
  <si>
    <t>แก้ววิชัย</t>
  </si>
  <si>
    <t>จันทะไทย</t>
  </si>
  <si>
    <t>หลาทอง</t>
  </si>
  <si>
    <t>ชวัลนุช</t>
  </si>
  <si>
    <t>แก่นเพ็ชร</t>
  </si>
  <si>
    <t>ชุติมา</t>
  </si>
  <si>
    <t>นนท์ศิริ</t>
  </si>
  <si>
    <t>ญาณินี</t>
  </si>
  <si>
    <t>เดชโฮม</t>
  </si>
  <si>
    <t>การภักดี</t>
  </si>
  <si>
    <t>บุญเหลา</t>
  </si>
  <si>
    <t>ฐิตาภรณ์</t>
  </si>
  <si>
    <t>พิกุล</t>
  </si>
  <si>
    <t>สามารถกุล</t>
  </si>
  <si>
    <t>ฐิติมา</t>
  </si>
  <si>
    <t>เชื้อสิงห์</t>
  </si>
  <si>
    <t>ณภัส</t>
  </si>
  <si>
    <t>หาญเสนา</t>
  </si>
  <si>
    <t>ณัชฐาวีรนุช</t>
  </si>
  <si>
    <t>แสนพันธ์</t>
  </si>
  <si>
    <t>ณัฏฐธิดา</t>
  </si>
  <si>
    <t>รุ่งเรือง</t>
  </si>
  <si>
    <t>ณัฏฐ์นรี</t>
  </si>
  <si>
    <t>วิถี</t>
  </si>
  <si>
    <t>ณัฐชนน</t>
  </si>
  <si>
    <t>พรหมดี</t>
  </si>
  <si>
    <t>ณัฐชา</t>
  </si>
  <si>
    <t>สลางสิงห์</t>
  </si>
  <si>
    <t>ณัฐญาดา</t>
  </si>
  <si>
    <t>คำบุ่ง</t>
  </si>
  <si>
    <t>ประทีปทอง</t>
  </si>
  <si>
    <t>ณัฐพร</t>
  </si>
  <si>
    <t>ประชุมฉลาด</t>
  </si>
  <si>
    <t>พันลำ</t>
  </si>
  <si>
    <t>ณัฐวรา</t>
  </si>
  <si>
    <t>มานิตทวีวัฒน์</t>
  </si>
  <si>
    <t>ดาริณี</t>
  </si>
  <si>
    <t>ปัญญาบุตร</t>
  </si>
  <si>
    <t xml:space="preserve">ดาวรินทร์ </t>
  </si>
  <si>
    <t>สีสุวงค์</t>
  </si>
  <si>
    <t>ทักษอร</t>
  </si>
  <si>
    <t>กุลสุทธิ์</t>
  </si>
  <si>
    <t>ธนพร</t>
  </si>
  <si>
    <t>ศรฤทธิ์</t>
  </si>
  <si>
    <t>ธนัชชา</t>
  </si>
  <si>
    <t>ทางถูก</t>
  </si>
  <si>
    <t>ธนาคิม</t>
  </si>
  <si>
    <t>มีอิสสระ</t>
  </si>
  <si>
    <t>ธัญลักษณ์</t>
  </si>
  <si>
    <t>อุทัยมา</t>
  </si>
  <si>
    <t>ธันยพร</t>
  </si>
  <si>
    <t>ทองศรี</t>
  </si>
  <si>
    <t>ธารทองแท้</t>
  </si>
  <si>
    <t>ชุลีกร</t>
  </si>
  <si>
    <t>ธิญาดา</t>
  </si>
  <si>
    <t>ห้วยทราย</t>
  </si>
  <si>
    <t>ธิเบศ</t>
  </si>
  <si>
    <t>ลาธุลี</t>
  </si>
  <si>
    <t>ธิราพร</t>
  </si>
  <si>
    <t>คืนดี</t>
  </si>
  <si>
    <t>ธีรโชติ</t>
  </si>
  <si>
    <t>ไชยเพชร์</t>
  </si>
  <si>
    <t>ธีราพร</t>
  </si>
  <si>
    <t>กิจสวัสดิ์ไพศาล</t>
  </si>
  <si>
    <t>ธีริศรา</t>
  </si>
  <si>
    <t>จันทร์สว่าง</t>
  </si>
  <si>
    <t>นันทภัค</t>
  </si>
  <si>
    <t>คงประโคน</t>
  </si>
  <si>
    <t>นันทิชา</t>
  </si>
  <si>
    <t>หลอมทอง</t>
  </si>
  <si>
    <t>จันดี</t>
  </si>
  <si>
    <t>นิติพงษ์</t>
  </si>
  <si>
    <t>ทุมยา</t>
  </si>
  <si>
    <t>นุชวรา</t>
  </si>
  <si>
    <t>ทองปาน</t>
  </si>
  <si>
    <t>เนตรอัปสร</t>
  </si>
  <si>
    <t>พูดดี</t>
  </si>
  <si>
    <t>บุญยานุช</t>
  </si>
  <si>
    <t>วงศ์พันธ์</t>
  </si>
  <si>
    <t>ปนัดดา</t>
  </si>
  <si>
    <t>สุขขัง</t>
  </si>
  <si>
    <t>ทองวุฒิ</t>
  </si>
  <si>
    <t>ปภาวารินท์</t>
  </si>
  <si>
    <t>วงศ์พินิจ</t>
  </si>
  <si>
    <t>ประภัสสร</t>
  </si>
  <si>
    <t>ศรีหงษา</t>
  </si>
  <si>
    <t>ประภาพร</t>
  </si>
  <si>
    <t>หล้าน้อย</t>
  </si>
  <si>
    <t>ปริยากร</t>
  </si>
  <si>
    <t>บุญประสิทธ์</t>
  </si>
  <si>
    <t>ปริยาภรณ์</t>
  </si>
  <si>
    <t>กองนา</t>
  </si>
  <si>
    <t>อนันต์เรือง</t>
  </si>
  <si>
    <t>ปัญฑารีย์</t>
  </si>
  <si>
    <t>เลคะสุวรรณ์</t>
  </si>
  <si>
    <t>ปัณณิษา</t>
  </si>
  <si>
    <t>เห็มทอง</t>
  </si>
  <si>
    <t>ปิยะภัทร</t>
  </si>
  <si>
    <t>ปราบชมภู</t>
  </si>
  <si>
    <t>ไปรยา</t>
  </si>
  <si>
    <t>แก้วเรือง</t>
  </si>
  <si>
    <t>พรนภา</t>
  </si>
  <si>
    <t>แนวจำปา</t>
  </si>
  <si>
    <t>พรรณนิภา</t>
  </si>
  <si>
    <t>มีศรี</t>
  </si>
  <si>
    <t>พรรวินท์</t>
  </si>
  <si>
    <t>ศรีใสย์</t>
  </si>
  <si>
    <t>พลัญญา</t>
  </si>
  <si>
    <t>ใหญ่ปราม</t>
  </si>
  <si>
    <t>พัทธมน</t>
  </si>
  <si>
    <t>กัลยา</t>
  </si>
  <si>
    <t>พัทธวรรณ</t>
  </si>
  <si>
    <t>สุวรรณกูฏ</t>
  </si>
  <si>
    <t>พิมพ์นภา</t>
  </si>
  <si>
    <t>จำนงค์</t>
  </si>
  <si>
    <t>พิมพ์พิศา</t>
  </si>
  <si>
    <t>พิมเสน</t>
  </si>
  <si>
    <t>แพรวพราว</t>
  </si>
  <si>
    <t>โสคำแก้ว</t>
  </si>
  <si>
    <t>ภัณฑิรา</t>
  </si>
  <si>
    <t>ราชูกร</t>
  </si>
  <si>
    <t>สาลี</t>
  </si>
  <si>
    <t>ภัดธิดา</t>
  </si>
  <si>
    <t>ภาระเวช</t>
  </si>
  <si>
    <t>ภัทรธิดา</t>
  </si>
  <si>
    <t>คนหมั่น</t>
  </si>
  <si>
    <t>ศิลาโชติ</t>
  </si>
  <si>
    <t>ภัทรานิษฐ์</t>
  </si>
  <si>
    <t>ยาเคน</t>
  </si>
  <si>
    <t>ภาณิชา</t>
  </si>
  <si>
    <t>เอกศิริ</t>
  </si>
  <si>
    <t>ภานิชยา</t>
  </si>
  <si>
    <t>เลขะสันต์</t>
  </si>
  <si>
    <t>ภิญญามาศ</t>
  </si>
  <si>
    <t>บูชายันต์</t>
  </si>
  <si>
    <t>มณีวรรณ</t>
  </si>
  <si>
    <t>สนทวิน</t>
  </si>
  <si>
    <t>มนัสนันท์</t>
  </si>
  <si>
    <t>มลฤดี</t>
  </si>
  <si>
    <t>เรืองสัตย์</t>
  </si>
  <si>
    <t>ยุพาพิน</t>
  </si>
  <si>
    <t>สมานพร้อม</t>
  </si>
  <si>
    <t>เยาวพา</t>
  </si>
  <si>
    <t>ใสสด</t>
  </si>
  <si>
    <t>เยาวเรศ</t>
  </si>
  <si>
    <t>แสนสุข</t>
  </si>
  <si>
    <t>รวิพร</t>
  </si>
  <si>
    <t>สืบเสนาะ</t>
  </si>
  <si>
    <t>รัชนก</t>
  </si>
  <si>
    <t>รัชนี</t>
  </si>
  <si>
    <t>สาธุพันธ์</t>
  </si>
  <si>
    <t>รัฐพร</t>
  </si>
  <si>
    <t>อาจปรุ</t>
  </si>
  <si>
    <t>ริชพวงทอง</t>
  </si>
  <si>
    <t>เล็กกิมลิ้ม</t>
  </si>
  <si>
    <t>รุ่งนภัทร</t>
  </si>
  <si>
    <t>พรพรม</t>
  </si>
  <si>
    <t>บุญฉวี</t>
  </si>
  <si>
    <t>ฤดี</t>
  </si>
  <si>
    <t>โสมหา</t>
  </si>
  <si>
    <t>ลักขณา</t>
  </si>
  <si>
    <t>โพธิกุล</t>
  </si>
  <si>
    <t>วนิดา</t>
  </si>
  <si>
    <t>วงศาสตร์</t>
  </si>
  <si>
    <t>วรรณกานต์</t>
  </si>
  <si>
    <t>อินตา</t>
  </si>
  <si>
    <t>วรรณภา</t>
  </si>
  <si>
    <t>เบ็ญทา</t>
  </si>
  <si>
    <t>วรรณวิสา</t>
  </si>
  <si>
    <t>แสงคำดี</t>
  </si>
  <si>
    <t>วรัญชญา</t>
  </si>
  <si>
    <t>บุทธิจักร์</t>
  </si>
  <si>
    <t>ไหว้ครู</t>
  </si>
  <si>
    <t>วรินรำไพ</t>
  </si>
  <si>
    <t>อิสระพายัพ</t>
  </si>
  <si>
    <t>วิจิตรา</t>
  </si>
  <si>
    <t>แววรัตน์</t>
  </si>
  <si>
    <t>บุญลอย</t>
  </si>
  <si>
    <t>ศรุตา</t>
  </si>
  <si>
    <t>กุระโท</t>
  </si>
  <si>
    <t>ศิราภรณ์</t>
  </si>
  <si>
    <t>ถึงดี</t>
  </si>
  <si>
    <t>ศิริยา</t>
  </si>
  <si>
    <t>ซื่อตรง</t>
  </si>
  <si>
    <t>ศุภพร</t>
  </si>
  <si>
    <t>ซุยพันธ์</t>
  </si>
  <si>
    <t>ศุภาพิชญ์</t>
  </si>
  <si>
    <t>บุญสาร</t>
  </si>
  <si>
    <t>สกุลรัตน์</t>
  </si>
  <si>
    <t>เรียงพรม</t>
  </si>
  <si>
    <t>สโรรักษ์</t>
  </si>
  <si>
    <t>สุนทะโร</t>
  </si>
  <si>
    <t>สาธิกา</t>
  </si>
  <si>
    <t>บุตรพรม</t>
  </si>
  <si>
    <t>สาริศา</t>
  </si>
  <si>
    <t>ทองทิพย์</t>
  </si>
  <si>
    <t>สิริมา</t>
  </si>
  <si>
    <t>จำปาขีด</t>
  </si>
  <si>
    <t>สิริยากร</t>
  </si>
  <si>
    <t>คูณแก้ว</t>
  </si>
  <si>
    <t>วิชัยวงษ์</t>
  </si>
  <si>
    <t>สุชาวดี</t>
  </si>
  <si>
    <t>เที่ยงธรรม</t>
  </si>
  <si>
    <t>สุนทรีย์</t>
  </si>
  <si>
    <t>บุญกำเนิด</t>
  </si>
  <si>
    <t>สุนิสา</t>
  </si>
  <si>
    <t>สุพัตรา</t>
  </si>
  <si>
    <t>เรืองศักดิ์บัวศรี</t>
  </si>
  <si>
    <t>สุภัสสรา</t>
  </si>
  <si>
    <t>โสมา</t>
  </si>
  <si>
    <t>สุวิชญา</t>
  </si>
  <si>
    <t>สิงห์เชื้อ</t>
  </si>
  <si>
    <t>สุวิมล</t>
  </si>
  <si>
    <t>จันทะปะชู</t>
  </si>
  <si>
    <t>เสาวลักษณ์</t>
  </si>
  <si>
    <t>ชารีไชย</t>
  </si>
  <si>
    <t>อธิชา</t>
  </si>
  <si>
    <t>พันธ์แก้ว</t>
  </si>
  <si>
    <t>อธิติญา</t>
  </si>
  <si>
    <t>กุก่อง</t>
  </si>
  <si>
    <t>อนัญญา</t>
  </si>
  <si>
    <t>พูลทอง</t>
  </si>
  <si>
    <t>อนันต์</t>
  </si>
  <si>
    <t>เหลื่อมใส</t>
  </si>
  <si>
    <t>อนุตรีย์</t>
  </si>
  <si>
    <t>เมืองจันทร์</t>
  </si>
  <si>
    <t>อนุธิดา</t>
  </si>
  <si>
    <t>ยอดมาลี</t>
  </si>
  <si>
    <t>อรปรียา</t>
  </si>
  <si>
    <t>พวงพันธ์</t>
  </si>
  <si>
    <t>อรพินทุ์</t>
  </si>
  <si>
    <t>เชื้อวังคำ</t>
  </si>
  <si>
    <t>อรยา</t>
  </si>
  <si>
    <t>คุณาพันธ์</t>
  </si>
  <si>
    <t>อริสา</t>
  </si>
  <si>
    <t>อินทร์ไธสง</t>
  </si>
  <si>
    <t>อรุณโณทัย</t>
  </si>
  <si>
    <t>ตาทอง</t>
  </si>
  <si>
    <t>อะนิดา</t>
  </si>
  <si>
    <t>สีสันต์</t>
  </si>
  <si>
    <t>อัครนันท์</t>
  </si>
  <si>
    <t>สายเมืองชูวงษ์</t>
  </si>
  <si>
    <t>อัจฉริยา</t>
  </si>
  <si>
    <t>หลานเศษฐา</t>
  </si>
  <si>
    <t>อัญชลี</t>
  </si>
  <si>
    <t>อัญมณี</t>
  </si>
  <si>
    <t>ธงศรี</t>
  </si>
  <si>
    <t>อัยยาวีร์</t>
  </si>
  <si>
    <t>เรืองรอง</t>
  </si>
  <si>
    <t>อัลปรียา</t>
  </si>
  <si>
    <t>พันธ์เลิศ</t>
  </si>
  <si>
    <t>สมเสนาะ</t>
  </si>
  <si>
    <t>อิมรฎา</t>
  </si>
  <si>
    <t>พัสลม</t>
  </si>
  <si>
    <t>อุมาวดี</t>
  </si>
  <si>
    <t>กองบุญ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</si>
</sst>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8" x14ac:knownFonts="1">
    <font>
      <sz val="11"/>
      <color indexed="8"/>
      <name val="Tahoma"/>
      <family val="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1"/>
      <color indexed="20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7"/>
      <name val="Tahoma"/>
      <family val="2"/>
    </font>
    <font>
      <b/>
      <sz val="15"/>
      <color indexed="54"/>
      <name val="Tahoma"/>
      <family val="2"/>
    </font>
    <font>
      <b/>
      <sz val="13"/>
      <color indexed="54"/>
      <name val="Tahoma"/>
      <family val="2"/>
    </font>
    <font>
      <b/>
      <sz val="11"/>
      <color indexed="54"/>
      <name val="Tahoma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b/>
      <sz val="11"/>
      <color indexed="63"/>
      <name val="Tahoma"/>
      <family val="2"/>
    </font>
    <font>
      <sz val="18"/>
      <color indexed="54"/>
      <name val="Tahoma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sz val="10"/>
      <name val="Arial"/>
      <family val="2"/>
    </font>
    <font>
      <sz val="11"/>
      <color indexed="8"/>
      <name val="Tahoma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8"/>
      <color indexed="54"/>
      <name val="Tahoma"/>
      <family val="2"/>
      <charset val="222"/>
    </font>
    <font>
      <b/>
      <sz val="15"/>
      <color indexed="54"/>
      <name val="Tahoma"/>
      <family val="2"/>
      <charset val="222"/>
    </font>
    <font>
      <b/>
      <sz val="13"/>
      <color indexed="54"/>
      <name val="Tahoma"/>
      <family val="2"/>
      <charset val="222"/>
    </font>
    <font>
      <b/>
      <sz val="11"/>
      <color indexed="54"/>
      <name val="Tahoma"/>
      <family val="2"/>
      <charset val="222"/>
    </font>
    <font>
      <b/>
      <sz val="16"/>
      <name val="TH SarabunPSK"/>
      <family val="2"/>
      <charset val="222"/>
    </font>
    <font>
      <b/>
      <sz val="10"/>
      <name val="TH SarabunPSK"/>
      <family val="2"/>
      <charset val="222"/>
    </font>
    <font>
      <b/>
      <sz val="16"/>
      <color indexed="10"/>
      <name val="TH SarabunPSK"/>
      <family val="2"/>
      <charset val="222"/>
    </font>
    <font>
      <b/>
      <sz val="10"/>
      <color indexed="10"/>
      <name val="TH SarabunPSK"/>
      <family val="2"/>
      <charset val="222"/>
    </font>
    <font>
      <b/>
      <sz val="18"/>
      <color indexed="8"/>
      <name val="TH SarabunPSK"/>
      <family val="2"/>
      <charset val="222"/>
    </font>
    <font>
      <b/>
      <sz val="14"/>
      <name val="TH SarabunPSK"/>
      <family val="2"/>
      <charset val="222"/>
    </font>
    <font>
      <b/>
      <sz val="18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b/>
      <sz val="16"/>
      <name val="Wingdings"/>
      <charset val="2"/>
    </font>
    <font>
      <b/>
      <sz val="16"/>
      <color theme="0"/>
      <name val="TH SarabunPSK"/>
      <family val="2"/>
      <charset val="222"/>
    </font>
    <font>
      <b/>
      <sz val="11"/>
      <color indexed="8"/>
      <name val="TH SarabunPSK"/>
      <family val="2"/>
      <charset val="222"/>
    </font>
    <font>
      <sz val="16"/>
      <name val="TH Sarabun New"/>
      <family val="2"/>
    </font>
    <font>
      <b/>
      <sz val="16"/>
      <name val="TH Sarabun New"/>
      <family val="2"/>
    </font>
    <font>
      <sz val="16"/>
      <color rgb="FFFF0000"/>
      <name val="TH Sarabun New"/>
      <family val="2"/>
    </font>
    <font>
      <b/>
      <sz val="16"/>
      <color rgb="FFFF0000"/>
      <name val="TH Sarabun New"/>
      <family val="2"/>
    </font>
    <font>
      <sz val="16"/>
      <color indexed="8"/>
      <name val="TH Sarabun New"/>
      <family val="2"/>
    </font>
    <font>
      <b/>
      <sz val="16"/>
      <color indexed="8"/>
      <name val="TH Sarabun New"/>
      <family val="2"/>
    </font>
    <font>
      <sz val="11"/>
      <color theme="1"/>
      <name val="TH Sarabun New"/>
      <family val="2"/>
    </font>
    <font>
      <sz val="10"/>
      <name val="TH Sarabun New"/>
      <family val="2"/>
    </font>
    <font>
      <sz val="14"/>
      <name val="TH Sarabun New"/>
      <family val="2"/>
    </font>
    <font>
      <sz val="16"/>
      <color rgb="FF000000"/>
      <name val="TH Sarabun New"/>
      <family val="2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32">
    <xf numFmtId="0" fontId="0" fillId="0" borderId="0"/>
    <xf numFmtId="0" fontId="2" fillId="2" borderId="0" applyNumberFormat="0" applyBorder="0" applyAlignment="0" applyProtection="0"/>
    <xf numFmtId="0" fontId="36" fillId="2" borderId="0" applyNumberFormat="0" applyBorder="0" applyAlignment="0" applyProtection="0"/>
    <xf numFmtId="0" fontId="2" fillId="3" borderId="0" applyNumberFormat="0" applyBorder="0" applyAlignment="0" applyProtection="0"/>
    <xf numFmtId="0" fontId="36" fillId="3" borderId="0" applyNumberFormat="0" applyBorder="0" applyAlignment="0" applyProtection="0"/>
    <xf numFmtId="0" fontId="2" fillId="4" borderId="0" applyNumberFormat="0" applyBorder="0" applyAlignment="0" applyProtection="0"/>
    <xf numFmtId="0" fontId="36" fillId="4" borderId="0" applyNumberFormat="0" applyBorder="0" applyAlignment="0" applyProtection="0"/>
    <xf numFmtId="0" fontId="2" fillId="5" borderId="0" applyNumberFormat="0" applyBorder="0" applyAlignment="0" applyProtection="0"/>
    <xf numFmtId="0" fontId="36" fillId="5" borderId="0" applyNumberFormat="0" applyBorder="0" applyAlignment="0" applyProtection="0"/>
    <xf numFmtId="0" fontId="2" fillId="6" borderId="0" applyNumberFormat="0" applyBorder="0" applyAlignment="0" applyProtection="0"/>
    <xf numFmtId="0" fontId="36" fillId="6" borderId="0" applyNumberFormat="0" applyBorder="0" applyAlignment="0" applyProtection="0"/>
    <xf numFmtId="0" fontId="2" fillId="7" borderId="0" applyNumberFormat="0" applyBorder="0" applyAlignment="0" applyProtection="0"/>
    <xf numFmtId="0" fontId="36" fillId="7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" fillId="9" borderId="0" applyNumberFormat="0" applyBorder="0" applyAlignment="0" applyProtection="0"/>
    <xf numFmtId="0" fontId="36" fillId="9" borderId="0" applyNumberFormat="0" applyBorder="0" applyAlignment="0" applyProtection="0"/>
    <xf numFmtId="0" fontId="2" fillId="3" borderId="0" applyNumberFormat="0" applyBorder="0" applyAlignment="0" applyProtection="0"/>
    <xf numFmtId="0" fontId="36" fillId="3" borderId="0" applyNumberFormat="0" applyBorder="0" applyAlignment="0" applyProtection="0"/>
    <xf numFmtId="0" fontId="2" fillId="10" borderId="0" applyNumberFormat="0" applyBorder="0" applyAlignment="0" applyProtection="0"/>
    <xf numFmtId="0" fontId="36" fillId="10" borderId="0" applyNumberFormat="0" applyBorder="0" applyAlignment="0" applyProtection="0"/>
    <xf numFmtId="0" fontId="2" fillId="11" borderId="0" applyNumberFormat="0" applyBorder="0" applyAlignment="0" applyProtection="0"/>
    <xf numFmtId="0" fontId="36" fillId="11" borderId="0" applyNumberFormat="0" applyBorder="0" applyAlignment="0" applyProtection="0"/>
    <xf numFmtId="0" fontId="2" fillId="9" borderId="0" applyNumberFormat="0" applyBorder="0" applyAlignment="0" applyProtection="0"/>
    <xf numFmtId="0" fontId="36" fillId="9" borderId="0" applyNumberFormat="0" applyBorder="0" applyAlignment="0" applyProtection="0"/>
    <xf numFmtId="0" fontId="2" fillId="11" borderId="0" applyNumberFormat="0" applyBorder="0" applyAlignment="0" applyProtection="0"/>
    <xf numFmtId="0" fontId="36" fillId="11" borderId="0" applyNumberFormat="0" applyBorder="0" applyAlignment="0" applyProtection="0"/>
    <xf numFmtId="0" fontId="22" fillId="9" borderId="0" applyNumberFormat="0" applyBorder="0" applyAlignment="0" applyProtection="0"/>
    <xf numFmtId="0" fontId="22" fillId="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9" borderId="0" applyNumberFormat="0" applyBorder="0" applyAlignment="0" applyProtection="0"/>
    <xf numFmtId="0" fontId="22" fillId="11" borderId="0" applyNumberFormat="0" applyBorder="0" applyAlignment="0" applyProtection="0"/>
    <xf numFmtId="0" fontId="3" fillId="9" borderId="0" applyNumberFormat="0" applyBorder="0" applyAlignment="0" applyProtection="0"/>
    <xf numFmtId="0" fontId="37" fillId="9" borderId="0" applyNumberFormat="0" applyBorder="0" applyAlignment="0" applyProtection="0"/>
    <xf numFmtId="0" fontId="3" fillId="3" borderId="0" applyNumberFormat="0" applyBorder="0" applyAlignment="0" applyProtection="0"/>
    <xf numFmtId="0" fontId="37" fillId="3" borderId="0" applyNumberFormat="0" applyBorder="0" applyAlignment="0" applyProtection="0"/>
    <xf numFmtId="0" fontId="3" fillId="10" borderId="0" applyNumberFormat="0" applyBorder="0" applyAlignment="0" applyProtection="0"/>
    <xf numFmtId="0" fontId="37" fillId="10" borderId="0" applyNumberFormat="0" applyBorder="0" applyAlignment="0" applyProtection="0"/>
    <xf numFmtId="0" fontId="3" fillId="11" borderId="0" applyNumberFormat="0" applyBorder="0" applyAlignment="0" applyProtection="0"/>
    <xf numFmtId="0" fontId="37" fillId="11" borderId="0" applyNumberFormat="0" applyBorder="0" applyAlignment="0" applyProtection="0"/>
    <xf numFmtId="0" fontId="3" fillId="13" borderId="0" applyNumberFormat="0" applyBorder="0" applyAlignment="0" applyProtection="0"/>
    <xf numFmtId="0" fontId="37" fillId="13" borderId="0" applyNumberFormat="0" applyBorder="0" applyAlignment="0" applyProtection="0"/>
    <xf numFmtId="0" fontId="3" fillId="14" borderId="0" applyNumberFormat="0" applyBorder="0" applyAlignment="0" applyProtection="0"/>
    <xf numFmtId="0" fontId="37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3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3" fillId="13" borderId="0" applyNumberFormat="0" applyBorder="0" applyAlignment="0" applyProtection="0"/>
    <xf numFmtId="0" fontId="37" fillId="13" borderId="0" applyNumberFormat="0" applyBorder="0" applyAlignment="0" applyProtection="0"/>
    <xf numFmtId="0" fontId="3" fillId="15" borderId="0" applyNumberFormat="0" applyBorder="0" applyAlignment="0" applyProtection="0"/>
    <xf numFmtId="0" fontId="37" fillId="15" borderId="0" applyNumberFormat="0" applyBorder="0" applyAlignment="0" applyProtection="0"/>
    <xf numFmtId="0" fontId="3" fillId="16" borderId="0" applyNumberFormat="0" applyBorder="0" applyAlignment="0" applyProtection="0"/>
    <xf numFmtId="0" fontId="37" fillId="16" borderId="0" applyNumberFormat="0" applyBorder="0" applyAlignment="0" applyProtection="0"/>
    <xf numFmtId="0" fontId="3" fillId="12" borderId="0" applyNumberFormat="0" applyBorder="0" applyAlignment="0" applyProtection="0"/>
    <xf numFmtId="0" fontId="37" fillId="12" borderId="0" applyNumberFormat="0" applyBorder="0" applyAlignment="0" applyProtection="0"/>
    <xf numFmtId="0" fontId="3" fillId="17" borderId="0" applyNumberFormat="0" applyBorder="0" applyAlignment="0" applyProtection="0"/>
    <xf numFmtId="0" fontId="37" fillId="17" borderId="0" applyNumberFormat="0" applyBorder="0" applyAlignment="0" applyProtection="0"/>
    <xf numFmtId="0" fontId="3" fillId="14" borderId="0" applyNumberFormat="0" applyBorder="0" applyAlignment="0" applyProtection="0"/>
    <xf numFmtId="0" fontId="37" fillId="14" borderId="0" applyNumberFormat="0" applyBorder="0" applyAlignment="0" applyProtection="0"/>
    <xf numFmtId="0" fontId="4" fillId="8" borderId="0" applyNumberFormat="0" applyBorder="0" applyAlignment="0" applyProtection="0"/>
    <xf numFmtId="0" fontId="38" fillId="8" borderId="0" applyNumberFormat="0" applyBorder="0" applyAlignment="0" applyProtection="0"/>
    <xf numFmtId="0" fontId="5" fillId="10" borderId="1" applyNumberFormat="0" applyAlignment="0" applyProtection="0"/>
    <xf numFmtId="0" fontId="39" fillId="10" borderId="1" applyNumberFormat="0" applyAlignment="0" applyProtection="0"/>
    <xf numFmtId="0" fontId="6" fillId="16" borderId="2" applyNumberFormat="0" applyAlignment="0" applyProtection="0"/>
    <xf numFmtId="0" fontId="40" fillId="16" borderId="2" applyNumberFormat="0" applyAlignment="0" applyProtection="0"/>
    <xf numFmtId="0" fontId="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42" fillId="7" borderId="0" applyNumberFormat="0" applyBorder="0" applyAlignment="0" applyProtection="0"/>
    <xf numFmtId="0" fontId="9" fillId="0" borderId="3" applyNumberFormat="0" applyFill="0" applyAlignment="0" applyProtection="0"/>
    <xf numFmtId="0" fontId="43" fillId="0" borderId="3" applyNumberFormat="0" applyFill="0" applyAlignment="0" applyProtection="0"/>
    <xf numFmtId="0" fontId="10" fillId="0" borderId="4" applyNumberFormat="0" applyFill="0" applyAlignment="0" applyProtection="0"/>
    <xf numFmtId="0" fontId="44" fillId="0" borderId="4" applyNumberFormat="0" applyFill="0" applyAlignment="0" applyProtection="0"/>
    <xf numFmtId="0" fontId="11" fillId="0" borderId="5" applyNumberFormat="0" applyFill="0" applyAlignment="0" applyProtection="0"/>
    <xf numFmtId="0" fontId="45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2" fillId="3" borderId="1" applyNumberFormat="0" applyAlignment="0" applyProtection="0"/>
    <xf numFmtId="0" fontId="46" fillId="3" borderId="1" applyNumberFormat="0" applyAlignment="0" applyProtection="0"/>
    <xf numFmtId="0" fontId="13" fillId="0" borderId="6" applyNumberFormat="0" applyFill="0" applyAlignment="0" applyProtection="0"/>
    <xf numFmtId="0" fontId="47" fillId="0" borderId="6" applyNumberFormat="0" applyFill="0" applyAlignment="0" applyProtection="0"/>
    <xf numFmtId="0" fontId="14" fillId="11" borderId="0" applyNumberFormat="0" applyBorder="0" applyAlignment="0" applyProtection="0"/>
    <xf numFmtId="0" fontId="48" fillId="11" borderId="0" applyNumberFormat="0" applyBorder="0" applyAlignment="0" applyProtection="0"/>
    <xf numFmtId="0" fontId="35" fillId="0" borderId="0"/>
    <xf numFmtId="0" fontId="2" fillId="5" borderId="7" applyNumberFormat="0" applyFont="0" applyAlignment="0" applyProtection="0"/>
    <xf numFmtId="0" fontId="35" fillId="5" borderId="7" applyNumberFormat="0" applyFont="0" applyAlignment="0" applyProtection="0"/>
    <xf numFmtId="0" fontId="15" fillId="10" borderId="8" applyNumberFormat="0" applyAlignment="0" applyProtection="0"/>
    <xf numFmtId="0" fontId="49" fillId="10" borderId="8" applyNumberFormat="0" applyAlignment="0" applyProtection="0"/>
    <xf numFmtId="0" fontId="1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51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4" fillId="10" borderId="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7" fillId="16" borderId="2" applyNumberFormat="0" applyAlignment="0" applyProtection="0"/>
    <xf numFmtId="0" fontId="28" fillId="0" borderId="6" applyNumberFormat="0" applyFill="0" applyAlignment="0" applyProtection="0"/>
    <xf numFmtId="0" fontId="29" fillId="7" borderId="0" applyNumberFormat="0" applyBorder="0" applyAlignment="0" applyProtection="0"/>
    <xf numFmtId="0" fontId="19" fillId="0" borderId="0"/>
    <xf numFmtId="0" fontId="19" fillId="0" borderId="0"/>
    <xf numFmtId="0" fontId="20" fillId="0" borderId="0"/>
    <xf numFmtId="0" fontId="20" fillId="0" borderId="0"/>
    <xf numFmtId="0" fontId="30" fillId="3" borderId="1" applyNumberFormat="0" applyAlignment="0" applyProtection="0"/>
    <xf numFmtId="0" fontId="31" fillId="11" borderId="0" applyNumberFormat="0" applyBorder="0" applyAlignment="0" applyProtection="0"/>
    <xf numFmtId="0" fontId="32" fillId="0" borderId="9" applyNumberFormat="0" applyFill="0" applyAlignment="0" applyProtection="0"/>
    <xf numFmtId="0" fontId="33" fillId="8" borderId="0" applyNumberFormat="0" applyBorder="0" applyAlignment="0" applyProtection="0"/>
    <xf numFmtId="0" fontId="23" fillId="13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2" borderId="0" applyNumberFormat="0" applyBorder="0" applyAlignment="0" applyProtection="0"/>
    <xf numFmtId="0" fontId="23" fillId="17" borderId="0" applyNumberFormat="0" applyBorder="0" applyAlignment="0" applyProtection="0"/>
    <xf numFmtId="0" fontId="23" fillId="14" borderId="0" applyNumberFormat="0" applyBorder="0" applyAlignment="0" applyProtection="0"/>
    <xf numFmtId="0" fontId="34" fillId="10" borderId="8" applyNumberFormat="0" applyAlignment="0" applyProtection="0"/>
    <xf numFmtId="0" fontId="22" fillId="5" borderId="7" applyNumberFormat="0" applyFont="0" applyAlignment="0" applyProtection="0"/>
    <xf numFmtId="0" fontId="54" fillId="0" borderId="3" applyNumberFormat="0" applyFill="0" applyAlignment="0" applyProtection="0"/>
    <xf numFmtId="0" fontId="55" fillId="0" borderId="4" applyNumberFormat="0" applyFill="0" applyAlignment="0" applyProtection="0"/>
    <xf numFmtId="0" fontId="56" fillId="0" borderId="5" applyNumberFormat="0" applyFill="0" applyAlignment="0" applyProtection="0"/>
    <xf numFmtId="0" fontId="56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299">
    <xf numFmtId="0" fontId="0" fillId="0" borderId="0" xfId="0"/>
    <xf numFmtId="0" fontId="57" fillId="0" borderId="0" xfId="109" applyFont="1" applyAlignment="1">
      <alignment horizontal="center"/>
    </xf>
    <xf numFmtId="0" fontId="57" fillId="0" borderId="0" xfId="109" applyFont="1"/>
    <xf numFmtId="0" fontId="58" fillId="0" borderId="0" xfId="109" applyFont="1"/>
    <xf numFmtId="0" fontId="57" fillId="0" borderId="14" xfId="109" applyFont="1" applyBorder="1" applyAlignment="1">
      <alignment horizontal="center" vertical="center"/>
    </xf>
    <xf numFmtId="0" fontId="57" fillId="0" borderId="17" xfId="109" applyFont="1" applyBorder="1" applyAlignment="1">
      <alignment horizontal="center" vertical="center" wrapText="1"/>
    </xf>
    <xf numFmtId="0" fontId="57" fillId="0" borderId="17" xfId="109" applyFont="1" applyBorder="1" applyAlignment="1">
      <alignment horizontal="center" vertical="center"/>
    </xf>
    <xf numFmtId="0" fontId="57" fillId="0" borderId="10" xfId="109" applyFont="1" applyBorder="1"/>
    <xf numFmtId="0" fontId="58" fillId="0" borderId="10" xfId="109" applyFont="1" applyBorder="1"/>
    <xf numFmtId="0" fontId="57" fillId="0" borderId="13" xfId="109" applyFont="1" applyBorder="1"/>
    <xf numFmtId="0" fontId="59" fillId="0" borderId="13" xfId="109" applyFont="1" applyBorder="1"/>
    <xf numFmtId="0" fontId="59" fillId="0" borderId="10" xfId="109" applyFont="1" applyBorder="1"/>
    <xf numFmtId="0" fontId="60" fillId="0" borderId="10" xfId="109" applyFont="1" applyBorder="1"/>
    <xf numFmtId="0" fontId="57" fillId="0" borderId="15" xfId="109" applyFont="1" applyBorder="1" applyAlignment="1">
      <alignment horizontal="center"/>
    </xf>
    <xf numFmtId="0" fontId="57" fillId="0" borderId="15" xfId="109" applyFont="1" applyBorder="1"/>
    <xf numFmtId="0" fontId="57" fillId="0" borderId="16" xfId="109" applyFont="1" applyBorder="1"/>
    <xf numFmtId="0" fontId="61" fillId="0" borderId="17" xfId="109" applyFont="1" applyBorder="1" applyAlignment="1">
      <alignment horizontal="right" vertical="center"/>
    </xf>
    <xf numFmtId="0" fontId="57" fillId="0" borderId="10" xfId="109" applyFont="1" applyBorder="1" applyAlignment="1">
      <alignment horizontal="center" vertical="center" wrapText="1"/>
    </xf>
    <xf numFmtId="0" fontId="57" fillId="0" borderId="10" xfId="109" applyFont="1" applyBorder="1" applyAlignment="1">
      <alignment horizontal="center" vertical="center"/>
    </xf>
    <xf numFmtId="0" fontId="61" fillId="0" borderId="10" xfId="109" applyFont="1" applyBorder="1" applyAlignment="1">
      <alignment horizontal="right" vertical="center"/>
    </xf>
    <xf numFmtId="0" fontId="62" fillId="0" borderId="0" xfId="0" applyFont="1"/>
    <xf numFmtId="0" fontId="63" fillId="0" borderId="10" xfId="111" applyFont="1" applyBorder="1" applyAlignment="1">
      <alignment horizontal="right"/>
    </xf>
    <xf numFmtId="0" fontId="57" fillId="0" borderId="0" xfId="109" applyFont="1" applyAlignment="1">
      <alignment horizontal="center" vertical="center" wrapText="1"/>
    </xf>
    <xf numFmtId="0" fontId="57" fillId="0" borderId="19" xfId="109" applyFont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57" fillId="0" borderId="18" xfId="129" applyFont="1" applyBorder="1"/>
    <xf numFmtId="0" fontId="57" fillId="0" borderId="0" xfId="129" applyFont="1"/>
    <xf numFmtId="0" fontId="57" fillId="0" borderId="0" xfId="129" applyFont="1" applyAlignment="1">
      <alignment horizontal="center" vertical="center"/>
    </xf>
    <xf numFmtId="0" fontId="57" fillId="0" borderId="19" xfId="129" applyFont="1" applyBorder="1" applyAlignment="1">
      <alignment horizontal="left"/>
    </xf>
    <xf numFmtId="0" fontId="57" fillId="0" borderId="19" xfId="0" applyFont="1" applyBorder="1" applyAlignment="1">
      <alignment vertical="center"/>
    </xf>
    <xf numFmtId="0" fontId="57" fillId="0" borderId="0" xfId="129" applyFont="1" applyAlignment="1">
      <alignment horizontal="center"/>
    </xf>
    <xf numFmtId="0" fontId="57" fillId="0" borderId="0" xfId="109" applyFont="1" applyAlignment="1">
      <alignment vertical="center"/>
    </xf>
    <xf numFmtId="0" fontId="57" fillId="0" borderId="0" xfId="129" applyFont="1" applyAlignment="1">
      <alignment vertical="center"/>
    </xf>
    <xf numFmtId="0" fontId="57" fillId="0" borderId="19" xfId="129" applyFont="1" applyBorder="1" applyAlignment="1">
      <alignment vertical="center"/>
    </xf>
    <xf numFmtId="0" fontId="57" fillId="0" borderId="14" xfId="129" applyFont="1" applyBorder="1" applyAlignment="1">
      <alignment horizontal="left"/>
    </xf>
    <xf numFmtId="0" fontId="57" fillId="0" borderId="15" xfId="129" applyFont="1" applyBorder="1"/>
    <xf numFmtId="0" fontId="57" fillId="0" borderId="16" xfId="129" applyFont="1" applyBorder="1"/>
    <xf numFmtId="0" fontId="57" fillId="0" borderId="10" xfId="129" applyFont="1" applyBorder="1" applyAlignment="1">
      <alignment horizontal="center"/>
    </xf>
    <xf numFmtId="0" fontId="62" fillId="0" borderId="18" xfId="0" applyFont="1" applyBorder="1"/>
    <xf numFmtId="0" fontId="62" fillId="0" borderId="19" xfId="0" applyFont="1" applyBorder="1"/>
    <xf numFmtId="0" fontId="64" fillId="0" borderId="10" xfId="109" applyFont="1" applyBorder="1" applyAlignment="1">
      <alignment horizontal="center"/>
    </xf>
    <xf numFmtId="0" fontId="57" fillId="0" borderId="18" xfId="0" applyFont="1" applyBorder="1" applyAlignment="1">
      <alignment horizontal="left"/>
    </xf>
    <xf numFmtId="0" fontId="57" fillId="0" borderId="0" xfId="0" applyFont="1" applyAlignment="1">
      <alignment horizontal="left"/>
    </xf>
    <xf numFmtId="0" fontId="57" fillId="0" borderId="19" xfId="0" applyFont="1" applyBorder="1" applyAlignment="1">
      <alignment horizontal="left"/>
    </xf>
    <xf numFmtId="0" fontId="57" fillId="0" borderId="18" xfId="129" applyFont="1" applyBorder="1" applyAlignment="1">
      <alignment horizontal="left"/>
    </xf>
    <xf numFmtId="0" fontId="57" fillId="0" borderId="0" xfId="129" applyFont="1" applyAlignment="1">
      <alignment horizontal="left"/>
    </xf>
    <xf numFmtId="0" fontId="58" fillId="0" borderId="18" xfId="109" applyFont="1" applyBorder="1"/>
    <xf numFmtId="0" fontId="58" fillId="0" borderId="19" xfId="109" applyFont="1" applyBorder="1"/>
    <xf numFmtId="0" fontId="57" fillId="0" borderId="18" xfId="109" applyFont="1" applyBorder="1"/>
    <xf numFmtId="0" fontId="57" fillId="0" borderId="19" xfId="109" applyFont="1" applyBorder="1"/>
    <xf numFmtId="0" fontId="57" fillId="0" borderId="14" xfId="129" applyFont="1" applyBorder="1" applyAlignment="1">
      <alignment horizontal="center"/>
    </xf>
    <xf numFmtId="0" fontId="66" fillId="0" borderId="15" xfId="129" applyFont="1" applyBorder="1" applyAlignment="1">
      <alignment horizontal="center"/>
    </xf>
    <xf numFmtId="0" fontId="57" fillId="0" borderId="19" xfId="129" applyFont="1" applyBorder="1"/>
    <xf numFmtId="0" fontId="57" fillId="0" borderId="18" xfId="129" applyFont="1" applyBorder="1" applyAlignment="1">
      <alignment horizontal="center"/>
    </xf>
    <xf numFmtId="0" fontId="57" fillId="0" borderId="0" xfId="0" applyFont="1"/>
    <xf numFmtId="0" fontId="57" fillId="0" borderId="19" xfId="0" applyFont="1" applyBorder="1"/>
    <xf numFmtId="0" fontId="57" fillId="0" borderId="18" xfId="0" applyFont="1" applyBorder="1"/>
    <xf numFmtId="0" fontId="62" fillId="0" borderId="20" xfId="0" applyFont="1" applyBorder="1"/>
    <xf numFmtId="0" fontId="62" fillId="0" borderId="21" xfId="0" applyFont="1" applyBorder="1"/>
    <xf numFmtId="0" fontId="62" fillId="0" borderId="22" xfId="0" applyFont="1" applyBorder="1"/>
    <xf numFmtId="0" fontId="62" fillId="0" borderId="0" xfId="109" applyFont="1"/>
    <xf numFmtId="0" fontId="62" fillId="0" borderId="0" xfId="111" applyFont="1"/>
    <xf numFmtId="0" fontId="67" fillId="0" borderId="0" xfId="111" applyFont="1"/>
    <xf numFmtId="0" fontId="57" fillId="0" borderId="0" xfId="111" applyFont="1"/>
    <xf numFmtId="0" fontId="68" fillId="0" borderId="0" xfId="110" applyFont="1"/>
    <xf numFmtId="0" fontId="68" fillId="0" borderId="0" xfId="109" applyFont="1"/>
    <xf numFmtId="0" fontId="68" fillId="0" borderId="0" xfId="110" applyFont="1" applyAlignment="1">
      <alignment horizontal="center"/>
    </xf>
    <xf numFmtId="0" fontId="68" fillId="0" borderId="21" xfId="110" applyFont="1" applyBorder="1" applyAlignment="1">
      <alignment horizontal="center"/>
    </xf>
    <xf numFmtId="0" fontId="69" fillId="0" borderId="17" xfId="109" applyFont="1" applyBorder="1" applyAlignment="1">
      <alignment horizontal="center" vertical="center"/>
    </xf>
    <xf numFmtId="0" fontId="69" fillId="0" borderId="10" xfId="109" applyFont="1" applyBorder="1" applyAlignment="1">
      <alignment horizontal="center" vertical="center" wrapText="1"/>
    </xf>
    <xf numFmtId="9" fontId="69" fillId="0" borderId="10" xfId="109" applyNumberFormat="1" applyFont="1" applyBorder="1" applyAlignment="1">
      <alignment horizontal="center" vertical="center" wrapText="1"/>
    </xf>
    <xf numFmtId="0" fontId="69" fillId="0" borderId="0" xfId="109" applyFont="1" applyAlignment="1">
      <alignment horizontal="center"/>
    </xf>
    <xf numFmtId="9" fontId="69" fillId="0" borderId="10" xfId="109" applyNumberFormat="1" applyFont="1" applyBorder="1" applyAlignment="1">
      <alignment horizontal="center" vertical="center"/>
    </xf>
    <xf numFmtId="0" fontId="69" fillId="0" borderId="17" xfId="109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/>
    </xf>
    <xf numFmtId="0" fontId="71" fillId="0" borderId="10" xfId="109" applyFont="1" applyBorder="1" applyAlignment="1">
      <alignment horizontal="center" vertical="center" wrapText="1"/>
    </xf>
    <xf numFmtId="0" fontId="71" fillId="0" borderId="10" xfId="109" applyFont="1" applyBorder="1" applyAlignment="1">
      <alignment horizontal="center" vertical="center"/>
    </xf>
    <xf numFmtId="0" fontId="71" fillId="0" borderId="17" xfId="109" applyFont="1" applyBorder="1" applyAlignment="1">
      <alignment horizontal="center" vertical="center" wrapText="1"/>
    </xf>
    <xf numFmtId="0" fontId="71" fillId="0" borderId="17" xfId="109" applyFont="1" applyBorder="1" applyAlignment="1">
      <alignment horizontal="center" vertical="center"/>
    </xf>
    <xf numFmtId="0" fontId="69" fillId="0" borderId="10" xfId="109" applyFont="1" applyBorder="1" applyAlignment="1">
      <alignment horizontal="center" vertical="center"/>
    </xf>
    <xf numFmtId="0" fontId="69" fillId="0" borderId="10" xfId="109" applyFont="1" applyBorder="1"/>
    <xf numFmtId="0" fontId="68" fillId="0" borderId="10" xfId="109" applyFont="1" applyBorder="1"/>
    <xf numFmtId="0" fontId="71" fillId="0" borderId="10" xfId="109" applyFont="1" applyBorder="1"/>
    <xf numFmtId="0" fontId="70" fillId="0" borderId="10" xfId="109" applyFont="1" applyBorder="1"/>
    <xf numFmtId="0" fontId="68" fillId="0" borderId="0" xfId="129" applyFont="1"/>
    <xf numFmtId="0" fontId="73" fillId="0" borderId="10" xfId="109" applyFont="1" applyBorder="1" applyAlignment="1">
      <alignment horizontal="center" vertical="center"/>
    </xf>
    <xf numFmtId="0" fontId="68" fillId="0" borderId="10" xfId="129" applyFont="1" applyBorder="1"/>
    <xf numFmtId="0" fontId="69" fillId="0" borderId="10" xfId="129" applyFont="1" applyBorder="1" applyAlignment="1">
      <alignment horizontal="center"/>
    </xf>
    <xf numFmtId="0" fontId="68" fillId="0" borderId="0" xfId="129" applyFont="1" applyAlignment="1">
      <alignment horizontal="center"/>
    </xf>
    <xf numFmtId="0" fontId="68" fillId="0" borderId="18" xfId="129" applyFont="1" applyBorder="1"/>
    <xf numFmtId="0" fontId="68" fillId="0" borderId="19" xfId="129" applyFont="1" applyBorder="1"/>
    <xf numFmtId="0" fontId="69" fillId="0" borderId="0" xfId="129" applyFont="1"/>
    <xf numFmtId="0" fontId="68" fillId="0" borderId="0" xfId="129" applyFont="1" applyAlignment="1">
      <alignment horizontal="center" vertical="center"/>
    </xf>
    <xf numFmtId="0" fontId="68" fillId="0" borderId="0" xfId="129" applyFont="1" applyAlignment="1">
      <alignment horizontal="left"/>
    </xf>
    <xf numFmtId="0" fontId="74" fillId="0" borderId="18" xfId="0" applyFont="1" applyBorder="1"/>
    <xf numFmtId="0" fontId="75" fillId="0" borderId="0" xfId="109" applyFont="1"/>
    <xf numFmtId="0" fontId="68" fillId="0" borderId="23" xfId="129" applyFont="1" applyBorder="1" applyAlignment="1">
      <alignment horizontal="center"/>
    </xf>
    <xf numFmtId="0" fontId="68" fillId="0" borderId="12" xfId="129" applyFont="1" applyBorder="1"/>
    <xf numFmtId="0" fontId="68" fillId="0" borderId="14" xfId="129" applyFont="1" applyBorder="1"/>
    <xf numFmtId="0" fontId="68" fillId="0" borderId="15" xfId="129" applyFont="1" applyBorder="1"/>
    <xf numFmtId="0" fontId="68" fillId="0" borderId="16" xfId="129" applyFont="1" applyBorder="1"/>
    <xf numFmtId="0" fontId="68" fillId="0" borderId="0" xfId="109" applyFont="1" applyAlignment="1">
      <alignment horizontal="center"/>
    </xf>
    <xf numFmtId="0" fontId="69" fillId="0" borderId="20" xfId="129" applyFont="1" applyBorder="1"/>
    <xf numFmtId="0" fontId="68" fillId="0" borderId="21" xfId="129" applyFont="1" applyBorder="1"/>
    <xf numFmtId="0" fontId="68" fillId="0" borderId="22" xfId="129" applyFont="1" applyBorder="1"/>
    <xf numFmtId="0" fontId="68" fillId="18" borderId="0" xfId="130" applyFont="1" applyFill="1" applyAlignment="1">
      <alignment horizontal="center" vertical="center" wrapText="1"/>
    </xf>
    <xf numFmtId="0" fontId="72" fillId="0" borderId="0" xfId="0" applyFont="1" applyAlignment="1">
      <alignment horizontal="right"/>
    </xf>
    <xf numFmtId="0" fontId="72" fillId="18" borderId="0" xfId="0" applyFont="1" applyFill="1" applyAlignment="1">
      <alignment wrapText="1"/>
    </xf>
    <xf numFmtId="0" fontId="68" fillId="19" borderId="10" xfId="129" applyFont="1" applyFill="1" applyBorder="1" applyAlignment="1">
      <alignment horizontal="center"/>
    </xf>
    <xf numFmtId="0" fontId="68" fillId="20" borderId="10" xfId="129" applyFont="1" applyFill="1" applyBorder="1" applyAlignment="1">
      <alignment horizontal="center"/>
    </xf>
    <xf numFmtId="0" fontId="68" fillId="21" borderId="10" xfId="109" applyFont="1" applyFill="1" applyBorder="1" applyAlignment="1">
      <alignment horizontal="center"/>
    </xf>
    <xf numFmtId="0" fontId="68" fillId="18" borderId="0" xfId="130" applyFont="1" applyFill="1" applyAlignment="1">
      <alignment horizontal="center" wrapText="1"/>
    </xf>
    <xf numFmtId="0" fontId="72" fillId="0" borderId="0" xfId="109" applyFont="1" applyAlignment="1">
      <alignment horizontal="right" vertical="center"/>
    </xf>
    <xf numFmtId="0" fontId="72" fillId="0" borderId="0" xfId="109" applyFont="1" applyAlignment="1">
      <alignment horizontal="left" vertical="center"/>
    </xf>
    <xf numFmtId="0" fontId="68" fillId="19" borderId="10" xfId="129" applyFont="1" applyFill="1" applyBorder="1" applyAlignment="1">
      <alignment horizontal="center" vertical="center"/>
    </xf>
    <xf numFmtId="0" fontId="68" fillId="19" borderId="10" xfId="129" applyFont="1" applyFill="1" applyBorder="1"/>
    <xf numFmtId="0" fontId="68" fillId="20" borderId="10" xfId="129" applyFont="1" applyFill="1" applyBorder="1" applyAlignment="1">
      <alignment horizontal="center" vertical="center"/>
    </xf>
    <xf numFmtId="0" fontId="68" fillId="20" borderId="10" xfId="129" applyFont="1" applyFill="1" applyBorder="1"/>
    <xf numFmtId="0" fontId="68" fillId="21" borderId="10" xfId="129" applyFont="1" applyFill="1" applyBorder="1" applyAlignment="1">
      <alignment horizontal="center"/>
    </xf>
    <xf numFmtId="0" fontId="68" fillId="21" borderId="10" xfId="129" applyFont="1" applyFill="1" applyBorder="1" applyAlignment="1">
      <alignment horizontal="center" vertical="center"/>
    </xf>
    <xf numFmtId="0" fontId="68" fillId="21" borderId="10" xfId="129" applyFont="1" applyFill="1" applyBorder="1"/>
    <xf numFmtId="0" fontId="68" fillId="0" borderId="0" xfId="109" applyFont="1" applyAlignment="1">
      <alignment horizontal="left"/>
    </xf>
    <xf numFmtId="0" fontId="76" fillId="0" borderId="0" xfId="0" applyFont="1"/>
    <xf numFmtId="0" fontId="68" fillId="0" borderId="0" xfId="129" applyFont="1" applyAlignment="1">
      <alignment horizontal="right"/>
    </xf>
    <xf numFmtId="0" fontId="72" fillId="0" borderId="0" xfId="129" applyFont="1"/>
    <xf numFmtId="0" fontId="69" fillId="0" borderId="0" xfId="109" applyFont="1"/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21" xfId="0" applyFont="1" applyBorder="1" applyAlignment="1">
      <alignment horizontal="center"/>
    </xf>
    <xf numFmtId="9" fontId="73" fillId="0" borderId="10" xfId="0" applyNumberFormat="1" applyFont="1" applyBorder="1" applyAlignment="1">
      <alignment horizontal="center" vertical="top"/>
    </xf>
    <xf numFmtId="0" fontId="72" fillId="0" borderId="10" xfId="0" applyFont="1" applyBorder="1"/>
    <xf numFmtId="9" fontId="73" fillId="22" borderId="10" xfId="0" applyNumberFormat="1" applyFont="1" applyFill="1" applyBorder="1" applyAlignment="1">
      <alignment horizontal="center" vertical="top"/>
    </xf>
    <xf numFmtId="0" fontId="71" fillId="0" borderId="17" xfId="0" applyFont="1" applyBorder="1" applyAlignment="1">
      <alignment horizontal="center" vertical="top"/>
    </xf>
    <xf numFmtId="2" fontId="71" fillId="0" borderId="17" xfId="0" applyNumberFormat="1" applyFont="1" applyBorder="1" applyAlignment="1">
      <alignment horizontal="center" vertical="top"/>
    </xf>
    <xf numFmtId="0" fontId="77" fillId="23" borderId="10" xfId="0" applyFont="1" applyFill="1" applyBorder="1" applyAlignment="1">
      <alignment horizontal="center"/>
    </xf>
    <xf numFmtId="0" fontId="70" fillId="0" borderId="10" xfId="0" applyFont="1" applyBorder="1" applyAlignment="1">
      <alignment horizontal="center" vertical="center"/>
    </xf>
    <xf numFmtId="2" fontId="69" fillId="0" borderId="10" xfId="109" applyNumberFormat="1" applyFont="1" applyBorder="1" applyAlignment="1">
      <alignment horizontal="center" vertical="center" wrapText="1"/>
    </xf>
    <xf numFmtId="2" fontId="57" fillId="0" borderId="23" xfId="129" applyNumberFormat="1" applyFont="1" applyBorder="1" applyAlignment="1">
      <alignment horizontal="center"/>
    </xf>
    <xf numFmtId="2" fontId="57" fillId="0" borderId="12" xfId="129" applyNumberFormat="1" applyFont="1" applyBorder="1" applyAlignment="1">
      <alignment horizontal="center"/>
    </xf>
    <xf numFmtId="0" fontId="57" fillId="0" borderId="0" xfId="109" applyFont="1" applyAlignment="1">
      <alignment horizontal="center"/>
    </xf>
    <xf numFmtId="0" fontId="57" fillId="0" borderId="0" xfId="129" applyFont="1" applyAlignment="1">
      <alignment horizontal="center" vertical="center"/>
    </xf>
    <xf numFmtId="0" fontId="57" fillId="0" borderId="19" xfId="129" applyFont="1" applyBorder="1" applyAlignment="1">
      <alignment horizontal="center" vertical="center"/>
    </xf>
    <xf numFmtId="0" fontId="57" fillId="0" borderId="14" xfId="109" applyFont="1" applyBorder="1" applyAlignment="1">
      <alignment horizontal="center" vertical="center"/>
    </xf>
    <xf numFmtId="0" fontId="57" fillId="0" borderId="20" xfId="109" applyFont="1" applyBorder="1" applyAlignment="1">
      <alignment horizontal="center" vertical="center"/>
    </xf>
    <xf numFmtId="0" fontId="57" fillId="0" borderId="24" xfId="109" applyFont="1" applyBorder="1" applyAlignment="1">
      <alignment horizontal="center" vertical="center"/>
    </xf>
    <xf numFmtId="0" fontId="58" fillId="0" borderId="17" xfId="109" applyFont="1" applyBorder="1" applyAlignment="1">
      <alignment horizontal="center" vertical="center"/>
    </xf>
    <xf numFmtId="0" fontId="58" fillId="0" borderId="15" xfId="109" applyFont="1" applyBorder="1" applyAlignment="1">
      <alignment horizontal="center" vertical="center"/>
    </xf>
    <xf numFmtId="0" fontId="58" fillId="0" borderId="16" xfId="109" applyFont="1" applyBorder="1" applyAlignment="1">
      <alignment horizontal="center" vertical="center"/>
    </xf>
    <xf numFmtId="0" fontId="58" fillId="0" borderId="20" xfId="109" applyFont="1" applyBorder="1" applyAlignment="1">
      <alignment horizontal="center" vertical="center"/>
    </xf>
    <xf numFmtId="0" fontId="58" fillId="0" borderId="21" xfId="109" applyFont="1" applyBorder="1" applyAlignment="1">
      <alignment horizontal="center" vertical="center"/>
    </xf>
    <xf numFmtId="0" fontId="58" fillId="0" borderId="22" xfId="109" applyFont="1" applyBorder="1" applyAlignment="1">
      <alignment horizontal="center" vertical="center"/>
    </xf>
    <xf numFmtId="0" fontId="57" fillId="0" borderId="24" xfId="109" applyFont="1" applyBorder="1" applyAlignment="1">
      <alignment horizontal="center" vertical="center" wrapText="1"/>
    </xf>
    <xf numFmtId="0" fontId="57" fillId="0" borderId="17" xfId="109" applyFont="1" applyBorder="1" applyAlignment="1">
      <alignment horizontal="center" vertical="center" wrapText="1"/>
    </xf>
    <xf numFmtId="0" fontId="57" fillId="0" borderId="17" xfId="109" applyFont="1" applyBorder="1" applyAlignment="1">
      <alignment horizontal="center" vertical="center"/>
    </xf>
    <xf numFmtId="0" fontId="57" fillId="18" borderId="10" xfId="112" applyFont="1" applyFill="1" applyBorder="1" applyAlignment="1">
      <alignment horizontal="center" vertical="center"/>
    </xf>
    <xf numFmtId="0" fontId="57" fillId="0" borderId="18" xfId="109" applyFont="1" applyBorder="1" applyAlignment="1">
      <alignment horizontal="center"/>
    </xf>
    <xf numFmtId="0" fontId="57" fillId="0" borderId="19" xfId="109" applyFont="1" applyBorder="1" applyAlignment="1">
      <alignment horizontal="center"/>
    </xf>
    <xf numFmtId="0" fontId="57" fillId="0" borderId="18" xfId="111" applyFont="1" applyBorder="1" applyAlignment="1">
      <alignment horizontal="center"/>
    </xf>
    <xf numFmtId="0" fontId="57" fillId="0" borderId="0" xfId="111" applyFont="1" applyAlignment="1">
      <alignment horizontal="center"/>
    </xf>
    <xf numFmtId="0" fontId="57" fillId="0" borderId="19" xfId="111" applyFont="1" applyBorder="1" applyAlignment="1">
      <alignment horizontal="center"/>
    </xf>
    <xf numFmtId="0" fontId="57" fillId="0" borderId="20" xfId="111" applyFont="1" applyBorder="1" applyAlignment="1">
      <alignment horizontal="center"/>
    </xf>
    <xf numFmtId="0" fontId="57" fillId="0" borderId="21" xfId="111" applyFont="1" applyBorder="1" applyAlignment="1">
      <alignment horizontal="center"/>
    </xf>
    <xf numFmtId="0" fontId="57" fillId="0" borderId="22" xfId="111" applyFont="1" applyBorder="1" applyAlignment="1">
      <alignment horizontal="center"/>
    </xf>
    <xf numFmtId="0" fontId="57" fillId="0" borderId="0" xfId="109" applyFont="1" applyAlignment="1">
      <alignment horizontal="center" vertical="center"/>
    </xf>
    <xf numFmtId="0" fontId="57" fillId="0" borderId="19" xfId="109" applyFont="1" applyBorder="1" applyAlignment="1">
      <alignment horizontal="center" vertical="center"/>
    </xf>
    <xf numFmtId="0" fontId="57" fillId="0" borderId="18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9" xfId="0" applyFont="1" applyBorder="1" applyAlignment="1">
      <alignment horizontal="center"/>
    </xf>
    <xf numFmtId="0" fontId="57" fillId="0" borderId="18" xfId="129" applyFont="1" applyBorder="1" applyAlignment="1">
      <alignment horizontal="center" vertical="center"/>
    </xf>
    <xf numFmtId="0" fontId="57" fillId="0" borderId="18" xfId="129" applyFont="1" applyBorder="1" applyAlignment="1">
      <alignment horizontal="center"/>
    </xf>
    <xf numFmtId="0" fontId="57" fillId="0" borderId="0" xfId="129" applyFont="1" applyAlignment="1">
      <alignment horizontal="center"/>
    </xf>
    <xf numFmtId="0" fontId="57" fillId="0" borderId="19" xfId="129" applyFont="1" applyBorder="1" applyAlignment="1">
      <alignment horizontal="center"/>
    </xf>
    <xf numFmtId="0" fontId="57" fillId="0" borderId="14" xfId="129" applyFont="1" applyBorder="1" applyAlignment="1">
      <alignment horizontal="center" vertical="center"/>
    </xf>
    <xf numFmtId="0" fontId="57" fillId="0" borderId="15" xfId="129" applyFont="1" applyBorder="1" applyAlignment="1">
      <alignment horizontal="center" vertical="center"/>
    </xf>
    <xf numFmtId="0" fontId="57" fillId="0" borderId="16" xfId="129" applyFont="1" applyBorder="1" applyAlignment="1">
      <alignment horizontal="center" vertical="center"/>
    </xf>
    <xf numFmtId="0" fontId="57" fillId="0" borderId="23" xfId="129" applyFont="1" applyBorder="1" applyAlignment="1">
      <alignment horizontal="center"/>
    </xf>
    <xf numFmtId="0" fontId="57" fillId="0" borderId="11" xfId="129" applyFont="1" applyBorder="1" applyAlignment="1">
      <alignment horizontal="center"/>
    </xf>
    <xf numFmtId="0" fontId="57" fillId="0" borderId="12" xfId="129" applyFont="1" applyBorder="1" applyAlignment="1">
      <alignment horizontal="center"/>
    </xf>
    <xf numFmtId="0" fontId="62" fillId="0" borderId="23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69" fillId="0" borderId="24" xfId="109" applyFont="1" applyBorder="1" applyAlignment="1">
      <alignment horizontal="center" vertical="center"/>
    </xf>
    <xf numFmtId="0" fontId="69" fillId="0" borderId="25" xfId="109" applyFont="1" applyBorder="1" applyAlignment="1">
      <alignment horizontal="center" vertical="center"/>
    </xf>
    <xf numFmtId="0" fontId="69" fillId="0" borderId="17" xfId="109" applyFont="1" applyBorder="1" applyAlignment="1">
      <alignment horizontal="center" vertical="center"/>
    </xf>
    <xf numFmtId="0" fontId="68" fillId="0" borderId="0" xfId="129" applyFont="1" applyAlignment="1">
      <alignment horizontal="center"/>
    </xf>
    <xf numFmtId="0" fontId="68" fillId="0" borderId="10" xfId="129" applyFont="1" applyBorder="1" applyAlignment="1">
      <alignment horizontal="center"/>
    </xf>
    <xf numFmtId="0" fontId="68" fillId="0" borderId="23" xfId="129" applyFont="1" applyBorder="1" applyAlignment="1">
      <alignment horizontal="center"/>
    </xf>
    <xf numFmtId="0" fontId="68" fillId="0" borderId="12" xfId="129" applyFont="1" applyBorder="1" applyAlignment="1">
      <alignment horizontal="center"/>
    </xf>
    <xf numFmtId="0" fontId="68" fillId="0" borderId="18" xfId="129" applyFont="1" applyBorder="1" applyAlignment="1">
      <alignment horizontal="center"/>
    </xf>
    <xf numFmtId="0" fontId="68" fillId="0" borderId="19" xfId="129" applyFont="1" applyBorder="1" applyAlignment="1">
      <alignment horizontal="center"/>
    </xf>
    <xf numFmtId="0" fontId="68" fillId="0" borderId="0" xfId="109" applyFont="1" applyAlignment="1">
      <alignment horizontal="center"/>
    </xf>
    <xf numFmtId="0" fontId="68" fillId="0" borderId="20" xfId="129" applyFont="1" applyBorder="1" applyAlignment="1">
      <alignment horizontal="center"/>
    </xf>
    <xf numFmtId="0" fontId="68" fillId="0" borderId="21" xfId="129" applyFont="1" applyBorder="1" applyAlignment="1">
      <alignment horizontal="center"/>
    </xf>
    <xf numFmtId="0" fontId="68" fillId="0" borderId="22" xfId="129" applyFont="1" applyBorder="1" applyAlignment="1">
      <alignment horizontal="center"/>
    </xf>
    <xf numFmtId="0" fontId="68" fillId="19" borderId="10" xfId="129" applyFont="1" applyFill="1" applyBorder="1" applyAlignment="1">
      <alignment horizontal="center"/>
    </xf>
    <xf numFmtId="0" fontId="68" fillId="20" borderId="10" xfId="129" applyFont="1" applyFill="1" applyBorder="1" applyAlignment="1">
      <alignment horizontal="center"/>
    </xf>
    <xf numFmtId="0" fontId="68" fillId="21" borderId="10" xfId="109" applyFont="1" applyFill="1" applyBorder="1" applyAlignment="1">
      <alignment horizontal="center"/>
    </xf>
    <xf numFmtId="0" fontId="69" fillId="0" borderId="23" xfId="109" applyFont="1" applyBorder="1" applyAlignment="1">
      <alignment horizontal="center" vertical="center"/>
    </xf>
    <xf numFmtId="0" fontId="69" fillId="0" borderId="12" xfId="109" applyFont="1" applyBorder="1" applyAlignment="1">
      <alignment horizontal="center" vertical="center"/>
    </xf>
    <xf numFmtId="0" fontId="68" fillId="0" borderId="18" xfId="109" applyFont="1" applyBorder="1" applyAlignment="1">
      <alignment horizontal="center"/>
    </xf>
    <xf numFmtId="0" fontId="68" fillId="0" borderId="19" xfId="109" applyFont="1" applyBorder="1" applyAlignment="1">
      <alignment horizontal="center"/>
    </xf>
    <xf numFmtId="0" fontId="69" fillId="0" borderId="24" xfId="109" applyFont="1" applyBorder="1" applyAlignment="1">
      <alignment horizontal="center" vertical="center" wrapText="1"/>
    </xf>
    <xf numFmtId="0" fontId="69" fillId="0" borderId="25" xfId="109" applyFont="1" applyBorder="1" applyAlignment="1">
      <alignment horizontal="center" vertical="center" wrapText="1"/>
    </xf>
    <xf numFmtId="0" fontId="69" fillId="0" borderId="17" xfId="109" applyFont="1" applyBorder="1" applyAlignment="1">
      <alignment horizontal="center" vertical="center" wrapText="1"/>
    </xf>
    <xf numFmtId="0" fontId="69" fillId="18" borderId="23" xfId="130" applyFont="1" applyFill="1" applyBorder="1" applyAlignment="1">
      <alignment horizontal="center"/>
    </xf>
    <xf numFmtId="0" fontId="69" fillId="18" borderId="11" xfId="130" applyFont="1" applyFill="1" applyBorder="1" applyAlignment="1">
      <alignment horizontal="center"/>
    </xf>
    <xf numFmtId="0" fontId="69" fillId="18" borderId="12" xfId="130" applyFont="1" applyFill="1" applyBorder="1" applyAlignment="1">
      <alignment horizontal="center"/>
    </xf>
    <xf numFmtId="0" fontId="69" fillId="0" borderId="20" xfId="129" applyFont="1" applyBorder="1" applyAlignment="1">
      <alignment horizontal="center"/>
    </xf>
    <xf numFmtId="0" fontId="69" fillId="0" borderId="21" xfId="129" applyFont="1" applyBorder="1" applyAlignment="1">
      <alignment horizontal="center"/>
    </xf>
    <xf numFmtId="0" fontId="69" fillId="0" borderId="22" xfId="129" applyFont="1" applyBorder="1" applyAlignment="1">
      <alignment horizontal="center"/>
    </xf>
    <xf numFmtId="0" fontId="69" fillId="22" borderId="23" xfId="109" applyFont="1" applyFill="1" applyBorder="1" applyAlignment="1">
      <alignment horizontal="center" vertical="center" wrapText="1"/>
    </xf>
    <xf numFmtId="0" fontId="69" fillId="22" borderId="11" xfId="109" applyFont="1" applyFill="1" applyBorder="1" applyAlignment="1">
      <alignment horizontal="center" vertical="center" wrapText="1"/>
    </xf>
    <xf numFmtId="0" fontId="69" fillId="22" borderId="12" xfId="109" applyFont="1" applyFill="1" applyBorder="1" applyAlignment="1">
      <alignment horizontal="center" vertical="center" wrapText="1"/>
    </xf>
    <xf numFmtId="0" fontId="69" fillId="22" borderId="23" xfId="109" applyFont="1" applyFill="1" applyBorder="1" applyAlignment="1">
      <alignment horizontal="center" vertical="center"/>
    </xf>
    <xf numFmtId="0" fontId="69" fillId="22" borderId="11" xfId="109" applyFont="1" applyFill="1" applyBorder="1" applyAlignment="1">
      <alignment horizontal="center" vertical="center"/>
    </xf>
    <xf numFmtId="0" fontId="69" fillId="22" borderId="12" xfId="109" applyFont="1" applyFill="1" applyBorder="1" applyAlignment="1">
      <alignment horizontal="center" vertical="center"/>
    </xf>
    <xf numFmtId="0" fontId="69" fillId="0" borderId="11" xfId="109" applyFont="1" applyBorder="1" applyAlignment="1">
      <alignment horizontal="center" vertical="center"/>
    </xf>
    <xf numFmtId="0" fontId="69" fillId="0" borderId="23" xfId="109" applyFont="1" applyBorder="1" applyAlignment="1">
      <alignment horizontal="center"/>
    </xf>
    <xf numFmtId="0" fontId="69" fillId="0" borderId="12" xfId="109" applyFont="1" applyBorder="1" applyAlignment="1">
      <alignment horizontal="center"/>
    </xf>
    <xf numFmtId="0" fontId="69" fillId="0" borderId="0" xfId="110" applyFont="1" applyAlignment="1">
      <alignment horizontal="center"/>
    </xf>
    <xf numFmtId="0" fontId="68" fillId="0" borderId="0" xfId="110" applyFont="1" applyAlignment="1">
      <alignment horizontal="center"/>
    </xf>
    <xf numFmtId="0" fontId="68" fillId="0" borderId="21" xfId="110" applyFont="1" applyBorder="1" applyAlignment="1">
      <alignment horizontal="center"/>
    </xf>
    <xf numFmtId="0" fontId="72" fillId="0" borderId="0" xfId="0" applyFont="1" applyAlignment="1">
      <alignment horizontal="center"/>
    </xf>
    <xf numFmtId="0" fontId="69" fillId="0" borderId="23" xfId="109" applyFont="1" applyBorder="1" applyAlignment="1">
      <alignment horizontal="center" vertical="center" wrapText="1"/>
    </xf>
    <xf numFmtId="0" fontId="69" fillId="0" borderId="11" xfId="109" applyFont="1" applyBorder="1" applyAlignment="1">
      <alignment horizontal="center" vertical="center" wrapText="1"/>
    </xf>
    <xf numFmtId="0" fontId="69" fillId="0" borderId="12" xfId="109" applyFont="1" applyBorder="1" applyAlignment="1">
      <alignment horizontal="center" vertical="center" wrapText="1"/>
    </xf>
    <xf numFmtId="0" fontId="69" fillId="0" borderId="14" xfId="109" applyFont="1" applyBorder="1" applyAlignment="1">
      <alignment horizontal="center" vertical="center"/>
    </xf>
    <xf numFmtId="0" fontId="69" fillId="0" borderId="15" xfId="109" applyFont="1" applyBorder="1" applyAlignment="1">
      <alignment horizontal="center" vertical="center"/>
    </xf>
    <xf numFmtId="0" fontId="69" fillId="0" borderId="16" xfId="109" applyFont="1" applyBorder="1" applyAlignment="1">
      <alignment horizontal="center" vertical="center"/>
    </xf>
    <xf numFmtId="0" fontId="69" fillId="0" borderId="18" xfId="109" applyFont="1" applyBorder="1" applyAlignment="1">
      <alignment horizontal="center" vertical="center"/>
    </xf>
    <xf numFmtId="0" fontId="69" fillId="0" borderId="0" xfId="109" applyFont="1" applyAlignment="1">
      <alignment horizontal="center" vertical="center"/>
    </xf>
    <xf numFmtId="0" fontId="69" fillId="0" borderId="19" xfId="109" applyFont="1" applyBorder="1" applyAlignment="1">
      <alignment horizontal="center" vertical="center"/>
    </xf>
    <xf numFmtId="0" fontId="69" fillId="0" borderId="20" xfId="109" applyFont="1" applyBorder="1" applyAlignment="1">
      <alignment horizontal="center" vertical="center"/>
    </xf>
    <xf numFmtId="0" fontId="69" fillId="0" borderId="21" xfId="109" applyFont="1" applyBorder="1" applyAlignment="1">
      <alignment horizontal="center" vertical="center"/>
    </xf>
    <xf numFmtId="0" fontId="69" fillId="0" borderId="22" xfId="109" applyFont="1" applyBorder="1" applyAlignment="1">
      <alignment horizontal="center" vertical="center"/>
    </xf>
    <xf numFmtId="0" fontId="73" fillId="0" borderId="10" xfId="0" applyFont="1" applyBorder="1" applyAlignment="1">
      <alignment horizontal="center" vertical="center"/>
    </xf>
    <xf numFmtId="0" fontId="73" fillId="0" borderId="0" xfId="0" applyFont="1" applyAlignment="1">
      <alignment horizontal="center"/>
    </xf>
    <xf numFmtId="0" fontId="73" fillId="0" borderId="24" xfId="0" applyFont="1" applyBorder="1" applyAlignment="1">
      <alignment horizontal="center" vertical="center"/>
    </xf>
    <xf numFmtId="0" fontId="73" fillId="0" borderId="25" xfId="0" applyFont="1" applyBorder="1" applyAlignment="1">
      <alignment horizontal="center" vertical="center"/>
    </xf>
    <xf numFmtId="0" fontId="73" fillId="0" borderId="17" xfId="0" applyFont="1" applyBorder="1" applyAlignment="1">
      <alignment horizontal="center" vertical="center"/>
    </xf>
    <xf numFmtId="0" fontId="73" fillId="0" borderId="27" xfId="0" applyFont="1" applyBorder="1" applyAlignment="1">
      <alignment horizontal="center" vertical="center"/>
    </xf>
    <xf numFmtId="0" fontId="73" fillId="0" borderId="14" xfId="0" applyFont="1" applyBorder="1" applyAlignment="1">
      <alignment horizontal="center" vertical="center"/>
    </xf>
    <xf numFmtId="0" fontId="73" fillId="0" borderId="15" xfId="0" applyFont="1" applyBorder="1" applyAlignment="1">
      <alignment horizontal="center" vertical="center"/>
    </xf>
    <xf numFmtId="0" fontId="73" fillId="0" borderId="16" xfId="0" applyFont="1" applyBorder="1" applyAlignment="1">
      <alignment horizontal="center" vertical="center"/>
    </xf>
    <xf numFmtId="0" fontId="73" fillId="0" borderId="18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3" fillId="0" borderId="19" xfId="0" applyFont="1" applyBorder="1" applyAlignment="1">
      <alignment horizontal="center" vertical="center"/>
    </xf>
    <xf numFmtId="0" fontId="73" fillId="0" borderId="28" xfId="0" applyFont="1" applyBorder="1" applyAlignment="1">
      <alignment horizontal="center" vertical="center"/>
    </xf>
    <xf numFmtId="0" fontId="73" fillId="0" borderId="29" xfId="0" applyFont="1" applyBorder="1" applyAlignment="1">
      <alignment horizontal="center" vertical="center"/>
    </xf>
    <xf numFmtId="0" fontId="73" fillId="0" borderId="30" xfId="0" applyFont="1" applyBorder="1" applyAlignment="1">
      <alignment horizontal="center" vertical="center"/>
    </xf>
    <xf numFmtId="0" fontId="73" fillId="0" borderId="23" xfId="0" applyFont="1" applyBorder="1" applyAlignment="1">
      <alignment horizontal="center" vertical="top"/>
    </xf>
    <xf numFmtId="0" fontId="73" fillId="0" borderId="11" xfId="0" applyFont="1" applyBorder="1" applyAlignment="1">
      <alignment horizontal="center" vertical="top"/>
    </xf>
    <xf numFmtId="0" fontId="73" fillId="0" borderId="12" xfId="0" applyFont="1" applyBorder="1" applyAlignment="1">
      <alignment horizontal="center" vertical="top"/>
    </xf>
    <xf numFmtId="0" fontId="73" fillId="0" borderId="10" xfId="0" applyFont="1" applyBorder="1" applyAlignment="1">
      <alignment horizontal="center" vertical="top"/>
    </xf>
    <xf numFmtId="0" fontId="64" fillId="23" borderId="29" xfId="0" applyFont="1" applyFill="1" applyBorder="1" applyAlignment="1">
      <alignment horizontal="center"/>
    </xf>
    <xf numFmtId="0" fontId="64" fillId="0" borderId="23" xfId="0" applyFont="1" applyBorder="1"/>
    <xf numFmtId="0" fontId="64" fillId="0" borderId="11" xfId="0" applyFont="1" applyBorder="1"/>
    <xf numFmtId="0" fontId="64" fillId="0" borderId="12" xfId="0" applyFont="1" applyBorder="1"/>
    <xf numFmtId="0" fontId="64" fillId="23" borderId="26" xfId="0" applyFont="1" applyFill="1" applyBorder="1" applyAlignment="1">
      <alignment horizontal="center"/>
    </xf>
    <xf numFmtId="0" fontId="64" fillId="0" borderId="14" xfId="0" applyFont="1" applyBorder="1"/>
    <xf numFmtId="0" fontId="64" fillId="0" borderId="15" xfId="0" applyFont="1" applyBorder="1"/>
    <xf numFmtId="0" fontId="64" fillId="0" borderId="16" xfId="0" applyFont="1" applyBorder="1"/>
    <xf numFmtId="0" fontId="64" fillId="0" borderId="23" xfId="0" applyFont="1" applyBorder="1" applyAlignment="1">
      <alignment horizontal="left" vertical="center"/>
    </xf>
    <xf numFmtId="0" fontId="64" fillId="0" borderId="11" xfId="0" applyFont="1" applyBorder="1" applyAlignment="1">
      <alignment horizontal="left" vertical="center"/>
    </xf>
    <xf numFmtId="0" fontId="64" fillId="0" borderId="12" xfId="0" applyFont="1" applyBorder="1" applyAlignment="1">
      <alignment horizontal="left" vertical="center"/>
    </xf>
    <xf numFmtId="0" fontId="64" fillId="0" borderId="20" xfId="0" applyFont="1" applyBorder="1"/>
    <xf numFmtId="0" fontId="64" fillId="0" borderId="21" xfId="0" applyFont="1" applyBorder="1"/>
    <xf numFmtId="0" fontId="64" fillId="0" borderId="22" xfId="0" applyFont="1" applyBorder="1"/>
    <xf numFmtId="0" fontId="64" fillId="23" borderId="23" xfId="0" applyFont="1" applyFill="1" applyBorder="1"/>
    <xf numFmtId="0" fontId="64" fillId="23" borderId="11" xfId="0" applyFont="1" applyFill="1" applyBorder="1"/>
    <xf numFmtId="0" fontId="64" fillId="23" borderId="12" xfId="0" applyFont="1" applyFill="1" applyBorder="1"/>
    <xf numFmtId="0" fontId="64" fillId="0" borderId="18" xfId="0" applyFont="1" applyBorder="1"/>
    <xf numFmtId="0" fontId="64" fillId="0" borderId="0" xfId="0" applyFont="1"/>
    <xf numFmtId="0" fontId="64" fillId="0" borderId="19" xfId="0" applyFont="1" applyBorder="1"/>
    <xf numFmtId="0" fontId="64" fillId="23" borderId="14" xfId="0" applyFont="1" applyFill="1" applyBorder="1"/>
    <xf numFmtId="0" fontId="64" fillId="23" borderId="15" xfId="0" applyFont="1" applyFill="1" applyBorder="1"/>
    <xf numFmtId="0" fontId="64" fillId="23" borderId="16" xfId="0" applyFont="1" applyFill="1" applyBorder="1"/>
    <xf numFmtId="0" fontId="64" fillId="23" borderId="20" xfId="0" applyFont="1" applyFill="1" applyBorder="1" applyAlignment="1">
      <alignment vertical="center"/>
    </xf>
    <xf numFmtId="0" fontId="64" fillId="23" borderId="21" xfId="0" applyFont="1" applyFill="1" applyBorder="1" applyAlignment="1">
      <alignment vertical="center"/>
    </xf>
    <xf numFmtId="0" fontId="64" fillId="23" borderId="22" xfId="0" applyFont="1" applyFill="1" applyBorder="1" applyAlignment="1">
      <alignment vertical="center"/>
    </xf>
    <xf numFmtId="0" fontId="64" fillId="0" borderId="23" xfId="0" applyFont="1" applyBorder="1" applyAlignment="1">
      <alignment vertical="center"/>
    </xf>
    <xf numFmtId="0" fontId="64" fillId="0" borderId="11" xfId="0" applyFont="1" applyBorder="1" applyAlignment="1">
      <alignment vertical="center"/>
    </xf>
    <xf numFmtId="0" fontId="64" fillId="0" borderId="12" xfId="0" applyFont="1" applyBorder="1" applyAlignment="1">
      <alignment vertical="center"/>
    </xf>
    <xf numFmtId="0" fontId="64" fillId="0" borderId="20" xfId="0" applyFont="1" applyBorder="1" applyAlignment="1">
      <alignment vertical="center"/>
    </xf>
    <xf numFmtId="0" fontId="64" fillId="0" borderId="21" xfId="0" applyFont="1" applyBorder="1" applyAlignment="1">
      <alignment vertical="center"/>
    </xf>
    <xf numFmtId="0" fontId="64" fillId="23" borderId="20" xfId="0" applyFont="1" applyFill="1" applyBorder="1"/>
    <xf numFmtId="0" fontId="64" fillId="23" borderId="21" xfId="0" applyFont="1" applyFill="1" applyBorder="1"/>
    <xf numFmtId="0" fontId="64" fillId="23" borderId="22" xfId="0" applyFont="1" applyFill="1" applyBorder="1"/>
    <xf numFmtId="0" fontId="64" fillId="23" borderId="23" xfId="0" applyFont="1" applyFill="1" applyBorder="1" applyAlignment="1">
      <alignment vertical="center"/>
    </xf>
    <xf numFmtId="0" fontId="64" fillId="23" borderId="11" xfId="0" applyFont="1" applyFill="1" applyBorder="1" applyAlignment="1">
      <alignment vertical="center"/>
    </xf>
    <xf numFmtId="0" fontId="64" fillId="23" borderId="12" xfId="0" applyFont="1" applyFill="1" applyBorder="1" applyAlignment="1">
      <alignment vertical="center"/>
    </xf>
    <xf numFmtId="0" fontId="64" fillId="23" borderId="18" xfId="0" applyFont="1" applyFill="1" applyBorder="1"/>
    <xf numFmtId="0" fontId="64" fillId="23" borderId="0" xfId="0" applyFont="1" applyFill="1"/>
    <xf numFmtId="0" fontId="64" fillId="23" borderId="19" xfId="0" applyFont="1" applyFill="1" applyBorder="1"/>
    <xf numFmtId="0" fontId="64" fillId="0" borderId="18" xfId="0" applyFont="1" applyBorder="1" applyAlignment="1">
      <alignment vertical="center"/>
    </xf>
    <xf numFmtId="0" fontId="64" fillId="0" borderId="0" xfId="0" applyFont="1" applyAlignment="1">
      <alignment vertical="center"/>
    </xf>
    <xf numFmtId="0" fontId="64" fillId="0" borderId="19" xfId="0" applyFont="1" applyBorder="1" applyAlignment="1">
      <alignment vertical="center"/>
    </xf>
    <xf numFmtId="0" fontId="57" fillId="0" borderId="23" xfId="0" applyFont="1" applyBorder="1"/>
    <xf numFmtId="0" fontId="57" fillId="0" borderId="11" xfId="0" applyFont="1" applyBorder="1"/>
    <xf numFmtId="0" fontId="57" fillId="0" borderId="12" xfId="0" applyFont="1" applyBorder="1"/>
  </cellXfs>
  <cellStyles count="132">
    <cellStyle name="20% - Accent1" xfId="1" xr:uid="{00000000-0005-0000-0000-000000000000}"/>
    <cellStyle name="20% - Accent1 2" xfId="2" xr:uid="{00000000-0005-0000-0000-000001000000}"/>
    <cellStyle name="20% - Accent2" xfId="3" xr:uid="{00000000-0005-0000-0000-000002000000}"/>
    <cellStyle name="20% - Accent2 2" xfId="4" xr:uid="{00000000-0005-0000-0000-000003000000}"/>
    <cellStyle name="20% - Accent3" xfId="5" xr:uid="{00000000-0005-0000-0000-000004000000}"/>
    <cellStyle name="20% - Accent3 2" xfId="6" xr:uid="{00000000-0005-0000-0000-000005000000}"/>
    <cellStyle name="20% - Accent4" xfId="7" xr:uid="{00000000-0005-0000-0000-000006000000}"/>
    <cellStyle name="20% - Accent4 2" xfId="8" xr:uid="{00000000-0005-0000-0000-000007000000}"/>
    <cellStyle name="20% - Accent5" xfId="9" xr:uid="{00000000-0005-0000-0000-000008000000}"/>
    <cellStyle name="20% - Accent5 2" xfId="10" xr:uid="{00000000-0005-0000-0000-000009000000}"/>
    <cellStyle name="20% - Accent6" xfId="11" xr:uid="{00000000-0005-0000-0000-00000A000000}"/>
    <cellStyle name="20% - Accent6 2" xfId="12" xr:uid="{00000000-0005-0000-0000-00000B000000}"/>
    <cellStyle name="20% - ส่วนที่ถูกเน้น1 2" xfId="13" xr:uid="{00000000-0005-0000-0000-00000C000000}"/>
    <cellStyle name="20% - ส่วนที่ถูกเน้น2 2" xfId="14" xr:uid="{00000000-0005-0000-0000-00000D000000}"/>
    <cellStyle name="20% - ส่วนที่ถูกเน้น3 2" xfId="15" xr:uid="{00000000-0005-0000-0000-00000E000000}"/>
    <cellStyle name="20% - ส่วนที่ถูกเน้น4 2" xfId="16" xr:uid="{00000000-0005-0000-0000-00000F000000}"/>
    <cellStyle name="20% - ส่วนที่ถูกเน้น5 2" xfId="17" xr:uid="{00000000-0005-0000-0000-000010000000}"/>
    <cellStyle name="20% - ส่วนที่ถูกเน้น6 2" xfId="18" xr:uid="{00000000-0005-0000-0000-000011000000}"/>
    <cellStyle name="40% - Accent1" xfId="19" xr:uid="{00000000-0005-0000-0000-000012000000}"/>
    <cellStyle name="40% - Accent1 2" xfId="20" xr:uid="{00000000-0005-0000-0000-000013000000}"/>
    <cellStyle name="40% - Accent2" xfId="21" xr:uid="{00000000-0005-0000-0000-000014000000}"/>
    <cellStyle name="40% - Accent2 2" xfId="22" xr:uid="{00000000-0005-0000-0000-000015000000}"/>
    <cellStyle name="40% - Accent3" xfId="23" xr:uid="{00000000-0005-0000-0000-000016000000}"/>
    <cellStyle name="40% - Accent3 2" xfId="24" xr:uid="{00000000-0005-0000-0000-000017000000}"/>
    <cellStyle name="40% - Accent4" xfId="25" xr:uid="{00000000-0005-0000-0000-000018000000}"/>
    <cellStyle name="40% - Accent4 2" xfId="26" xr:uid="{00000000-0005-0000-0000-000019000000}"/>
    <cellStyle name="40% - Accent5" xfId="27" xr:uid="{00000000-0005-0000-0000-00001A000000}"/>
    <cellStyle name="40% - Accent5 2" xfId="28" xr:uid="{00000000-0005-0000-0000-00001B000000}"/>
    <cellStyle name="40% - Accent6" xfId="29" xr:uid="{00000000-0005-0000-0000-00001C000000}"/>
    <cellStyle name="40% - Accent6 2" xfId="30" xr:uid="{00000000-0005-0000-0000-00001D000000}"/>
    <cellStyle name="40% - ส่วนที่ถูกเน้น1 2" xfId="31" xr:uid="{00000000-0005-0000-0000-00001E000000}"/>
    <cellStyle name="40% - ส่วนที่ถูกเน้น2 2" xfId="32" xr:uid="{00000000-0005-0000-0000-00001F000000}"/>
    <cellStyle name="40% - ส่วนที่ถูกเน้น3 2" xfId="33" xr:uid="{00000000-0005-0000-0000-000020000000}"/>
    <cellStyle name="40% - ส่วนที่ถูกเน้น4 2" xfId="34" xr:uid="{00000000-0005-0000-0000-000021000000}"/>
    <cellStyle name="40% - ส่วนที่ถูกเน้น5 2" xfId="35" xr:uid="{00000000-0005-0000-0000-000022000000}"/>
    <cellStyle name="40% - ส่วนที่ถูกเน้น6 2" xfId="36" xr:uid="{00000000-0005-0000-0000-000023000000}"/>
    <cellStyle name="60% - Accent1" xfId="37" xr:uid="{00000000-0005-0000-0000-000024000000}"/>
    <cellStyle name="60% - Accent1 2" xfId="38" xr:uid="{00000000-0005-0000-0000-000025000000}"/>
    <cellStyle name="60% - Accent2" xfId="39" xr:uid="{00000000-0005-0000-0000-000026000000}"/>
    <cellStyle name="60% - Accent2 2" xfId="40" xr:uid="{00000000-0005-0000-0000-000027000000}"/>
    <cellStyle name="60% - Accent3" xfId="41" xr:uid="{00000000-0005-0000-0000-000028000000}"/>
    <cellStyle name="60% - Accent3 2" xfId="42" xr:uid="{00000000-0005-0000-0000-000029000000}"/>
    <cellStyle name="60% - Accent4" xfId="43" xr:uid="{00000000-0005-0000-0000-00002A000000}"/>
    <cellStyle name="60% - Accent4 2" xfId="44" xr:uid="{00000000-0005-0000-0000-00002B000000}"/>
    <cellStyle name="60% - Accent5" xfId="45" xr:uid="{00000000-0005-0000-0000-00002C000000}"/>
    <cellStyle name="60% - Accent5 2" xfId="46" xr:uid="{00000000-0005-0000-0000-00002D000000}"/>
    <cellStyle name="60% - Accent6" xfId="47" xr:uid="{00000000-0005-0000-0000-00002E000000}"/>
    <cellStyle name="60% - Accent6 2" xfId="48" xr:uid="{00000000-0005-0000-0000-00002F000000}"/>
    <cellStyle name="60% - ส่วนที่ถูกเน้น1 2" xfId="49" xr:uid="{00000000-0005-0000-0000-000030000000}"/>
    <cellStyle name="60% - ส่วนที่ถูกเน้น2 2" xfId="50" xr:uid="{00000000-0005-0000-0000-000031000000}"/>
    <cellStyle name="60% - ส่วนที่ถูกเน้น3 2" xfId="51" xr:uid="{00000000-0005-0000-0000-000032000000}"/>
    <cellStyle name="60% - ส่วนที่ถูกเน้น4 2" xfId="52" xr:uid="{00000000-0005-0000-0000-000033000000}"/>
    <cellStyle name="60% - ส่วนที่ถูกเน้น5 2" xfId="53" xr:uid="{00000000-0005-0000-0000-000034000000}"/>
    <cellStyle name="60% - ส่วนที่ถูกเน้น6 2" xfId="54" xr:uid="{00000000-0005-0000-0000-000035000000}"/>
    <cellStyle name="Accent1" xfId="55" xr:uid="{00000000-0005-0000-0000-000036000000}"/>
    <cellStyle name="Accent1 2" xfId="56" xr:uid="{00000000-0005-0000-0000-000037000000}"/>
    <cellStyle name="Accent2" xfId="57" xr:uid="{00000000-0005-0000-0000-000038000000}"/>
    <cellStyle name="Accent2 2" xfId="58" xr:uid="{00000000-0005-0000-0000-000039000000}"/>
    <cellStyle name="Accent3" xfId="59" xr:uid="{00000000-0005-0000-0000-00003A000000}"/>
    <cellStyle name="Accent3 2" xfId="60" xr:uid="{00000000-0005-0000-0000-00003B000000}"/>
    <cellStyle name="Accent4" xfId="61" xr:uid="{00000000-0005-0000-0000-00003C000000}"/>
    <cellStyle name="Accent4 2" xfId="62" xr:uid="{00000000-0005-0000-0000-00003D000000}"/>
    <cellStyle name="Accent5" xfId="63" xr:uid="{00000000-0005-0000-0000-00003E000000}"/>
    <cellStyle name="Accent5 2" xfId="64" xr:uid="{00000000-0005-0000-0000-00003F000000}"/>
    <cellStyle name="Accent6" xfId="65" xr:uid="{00000000-0005-0000-0000-000040000000}"/>
    <cellStyle name="Accent6 2" xfId="66" xr:uid="{00000000-0005-0000-0000-000041000000}"/>
    <cellStyle name="Bad" xfId="67" xr:uid="{00000000-0005-0000-0000-000042000000}"/>
    <cellStyle name="Bad 2" xfId="68" xr:uid="{00000000-0005-0000-0000-000043000000}"/>
    <cellStyle name="Calculation" xfId="69" xr:uid="{00000000-0005-0000-0000-000044000000}"/>
    <cellStyle name="Calculation 2" xfId="70" xr:uid="{00000000-0005-0000-0000-000045000000}"/>
    <cellStyle name="Check Cell" xfId="71" xr:uid="{00000000-0005-0000-0000-000046000000}"/>
    <cellStyle name="Check Cell 2" xfId="72" xr:uid="{00000000-0005-0000-0000-000047000000}"/>
    <cellStyle name="Explanatory Text" xfId="73" xr:uid="{00000000-0005-0000-0000-000048000000}"/>
    <cellStyle name="Explanatory Text 2" xfId="74" xr:uid="{00000000-0005-0000-0000-000049000000}"/>
    <cellStyle name="Good" xfId="75" xr:uid="{00000000-0005-0000-0000-00004A000000}"/>
    <cellStyle name="Good 2" xfId="76" xr:uid="{00000000-0005-0000-0000-00004B000000}"/>
    <cellStyle name="Heading 1" xfId="77" xr:uid="{00000000-0005-0000-0000-00004C000000}"/>
    <cellStyle name="Heading 1 2" xfId="78" xr:uid="{00000000-0005-0000-0000-00004D000000}"/>
    <cellStyle name="Heading 2" xfId="79" xr:uid="{00000000-0005-0000-0000-00004E000000}"/>
    <cellStyle name="Heading 2 2" xfId="80" xr:uid="{00000000-0005-0000-0000-00004F000000}"/>
    <cellStyle name="Heading 3" xfId="81" xr:uid="{00000000-0005-0000-0000-000050000000}"/>
    <cellStyle name="Heading 3 2" xfId="82" xr:uid="{00000000-0005-0000-0000-000051000000}"/>
    <cellStyle name="Heading 4" xfId="83" xr:uid="{00000000-0005-0000-0000-000052000000}"/>
    <cellStyle name="Heading 4 2" xfId="84" xr:uid="{00000000-0005-0000-0000-000053000000}"/>
    <cellStyle name="Input" xfId="85" xr:uid="{00000000-0005-0000-0000-000054000000}"/>
    <cellStyle name="Input 2" xfId="86" xr:uid="{00000000-0005-0000-0000-000055000000}"/>
    <cellStyle name="Linked Cell" xfId="87" xr:uid="{00000000-0005-0000-0000-000056000000}"/>
    <cellStyle name="Linked Cell 2" xfId="88" xr:uid="{00000000-0005-0000-0000-000057000000}"/>
    <cellStyle name="Neutral" xfId="89" xr:uid="{00000000-0005-0000-0000-000058000000}"/>
    <cellStyle name="Neutral 2" xfId="90" xr:uid="{00000000-0005-0000-0000-000059000000}"/>
    <cellStyle name="Normal 2" xfId="91" xr:uid="{00000000-0005-0000-0000-00005B000000}"/>
    <cellStyle name="Normal 3" xfId="131" xr:uid="{9B2C3B8A-BF93-4D1B-A65F-C7935C132913}"/>
    <cellStyle name="Note" xfId="92" xr:uid="{00000000-0005-0000-0000-00005C000000}"/>
    <cellStyle name="Note 2" xfId="93" xr:uid="{00000000-0005-0000-0000-00005D000000}"/>
    <cellStyle name="Output" xfId="94" xr:uid="{00000000-0005-0000-0000-00005E000000}"/>
    <cellStyle name="Output 2" xfId="95" xr:uid="{00000000-0005-0000-0000-00005F000000}"/>
    <cellStyle name="Title" xfId="96" xr:uid="{00000000-0005-0000-0000-000060000000}"/>
    <cellStyle name="Title 2" xfId="97" xr:uid="{00000000-0005-0000-0000-000061000000}"/>
    <cellStyle name="Total" xfId="98" xr:uid="{00000000-0005-0000-0000-000062000000}"/>
    <cellStyle name="Total 2" xfId="99" xr:uid="{00000000-0005-0000-0000-000063000000}"/>
    <cellStyle name="Warning Text" xfId="100" xr:uid="{00000000-0005-0000-0000-000064000000}"/>
    <cellStyle name="Warning Text 2" xfId="101" xr:uid="{00000000-0005-0000-0000-000065000000}"/>
    <cellStyle name="การคำนวณ 2" xfId="102" xr:uid="{00000000-0005-0000-0000-000066000000}"/>
    <cellStyle name="ข้อความเตือน 2" xfId="103" xr:uid="{00000000-0005-0000-0000-000067000000}"/>
    <cellStyle name="ข้อความอธิบาย 2" xfId="104" xr:uid="{00000000-0005-0000-0000-000068000000}"/>
    <cellStyle name="ชื่อเรื่อง 2" xfId="105" xr:uid="{00000000-0005-0000-0000-000069000000}"/>
    <cellStyle name="เซลล์ตรวจสอบ 2" xfId="106" xr:uid="{00000000-0005-0000-0000-00006A000000}"/>
    <cellStyle name="เซลล์ที่มีลิงก์ 2" xfId="107" xr:uid="{00000000-0005-0000-0000-00006B000000}"/>
    <cellStyle name="ดี 2" xfId="108" xr:uid="{00000000-0005-0000-0000-00006C000000}"/>
    <cellStyle name="ปกติ" xfId="0" builtinId="0"/>
    <cellStyle name="ปกติ 2" xfId="109" xr:uid="{00000000-0005-0000-0000-00006D000000}"/>
    <cellStyle name="ปกติ 2 2" xfId="110" xr:uid="{00000000-0005-0000-0000-00006E000000}"/>
    <cellStyle name="ปกติ 3" xfId="111" xr:uid="{00000000-0005-0000-0000-00006F000000}"/>
    <cellStyle name="ปกติ 3 2" xfId="129" xr:uid="{00000000-0005-0000-0000-000070000000}"/>
    <cellStyle name="ปกติ_Sheet1" xfId="112" xr:uid="{00000000-0005-0000-0000-000071000000}"/>
    <cellStyle name="ปกติ_Sheet1 2 2" xfId="130" xr:uid="{00000000-0005-0000-0000-000073000000}"/>
    <cellStyle name="ป้อนค่า 2" xfId="113" xr:uid="{00000000-0005-0000-0000-000074000000}"/>
    <cellStyle name="ปานกลาง 2" xfId="114" xr:uid="{00000000-0005-0000-0000-000075000000}"/>
    <cellStyle name="ผลรวม 2" xfId="115" xr:uid="{00000000-0005-0000-0000-000076000000}"/>
    <cellStyle name="แย่ 2" xfId="116" xr:uid="{00000000-0005-0000-0000-000077000000}"/>
    <cellStyle name="ส่วนที่ถูกเน้น1 2" xfId="117" xr:uid="{00000000-0005-0000-0000-000078000000}"/>
    <cellStyle name="ส่วนที่ถูกเน้น2 2" xfId="118" xr:uid="{00000000-0005-0000-0000-000079000000}"/>
    <cellStyle name="ส่วนที่ถูกเน้น3 2" xfId="119" xr:uid="{00000000-0005-0000-0000-00007A000000}"/>
    <cellStyle name="ส่วนที่ถูกเน้น4 2" xfId="120" xr:uid="{00000000-0005-0000-0000-00007B000000}"/>
    <cellStyle name="ส่วนที่ถูกเน้น5 2" xfId="121" xr:uid="{00000000-0005-0000-0000-00007C000000}"/>
    <cellStyle name="ส่วนที่ถูกเน้น6 2" xfId="122" xr:uid="{00000000-0005-0000-0000-00007D000000}"/>
    <cellStyle name="แสดงผล 2" xfId="123" xr:uid="{00000000-0005-0000-0000-00007E000000}"/>
    <cellStyle name="หมายเหตุ 2" xfId="124" xr:uid="{00000000-0005-0000-0000-00007F000000}"/>
    <cellStyle name="หัวเรื่อง 1 2" xfId="125" xr:uid="{00000000-0005-0000-0000-000080000000}"/>
    <cellStyle name="หัวเรื่อง 2 2" xfId="126" xr:uid="{00000000-0005-0000-0000-000081000000}"/>
    <cellStyle name="หัวเรื่อง 3 2" xfId="127" xr:uid="{00000000-0005-0000-0000-000082000000}"/>
    <cellStyle name="หัวเรื่อง 4 2" xfId="128" xr:uid="{00000000-0005-0000-0000-00008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740019</xdr:colOff>
      <xdr:row>3</xdr:row>
      <xdr:rowOff>16121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266700"/>
          <a:ext cx="740019" cy="54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740019</xdr:colOff>
      <xdr:row>3</xdr:row>
      <xdr:rowOff>16121</xdr:rowOff>
    </xdr:to>
    <xdr:pic>
      <xdr:nvPicPr>
        <xdr:cNvPr id="2882" name="รูปภาพ 1">
          <a:extLst>
            <a:ext uri="{FF2B5EF4-FFF2-40B4-BE49-F238E27FC236}">
              <a16:creationId xmlns:a16="http://schemas.microsoft.com/office/drawing/2014/main" id="{00000000-0008-0000-0100-0000420B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266700"/>
          <a:ext cx="740019" cy="5495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695325</xdr:colOff>
      <xdr:row>1</xdr:row>
      <xdr:rowOff>28575</xdr:rowOff>
    </xdr:from>
    <xdr:to>
      <xdr:col>6</xdr:col>
      <xdr:colOff>425694</xdr:colOff>
      <xdr:row>2</xdr:row>
      <xdr:rowOff>273296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AD25FB76-5F8A-498C-8C52-DAC4E51212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9325" y="333375"/>
          <a:ext cx="733669" cy="5495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0</xdr:rowOff>
    </xdr:from>
    <xdr:to>
      <xdr:col>7</xdr:col>
      <xdr:colOff>647944</xdr:colOff>
      <xdr:row>1</xdr:row>
      <xdr:rowOff>282821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8D61F88-CA14-7340-9DFD-66B1958051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876300"/>
          <a:ext cx="876544" cy="5876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733425</xdr:colOff>
      <xdr:row>0</xdr:row>
      <xdr:rowOff>0</xdr:rowOff>
    </xdr:from>
    <xdr:to>
      <xdr:col>8</xdr:col>
      <xdr:colOff>85969</xdr:colOff>
      <xdr:row>1</xdr:row>
      <xdr:rowOff>282821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5E553CDA-DF89-4816-939A-1BE98FB0189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914400"/>
          <a:ext cx="876544" cy="5876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00"/>
  <sheetViews>
    <sheetView zoomScaleNormal="100" zoomScaleSheetLayoutView="100" workbookViewId="0">
      <selection activeCell="O112" sqref="O112"/>
    </sheetView>
  </sheetViews>
  <sheetFormatPr defaultColWidth="9" defaultRowHeight="21" customHeight="1" x14ac:dyDescent="0.35"/>
  <cols>
    <col min="1" max="1" width="9" style="3"/>
    <col min="2" max="2" width="4.5" style="3" customWidth="1"/>
    <col min="3" max="3" width="18.125" style="3" customWidth="1"/>
    <col min="4" max="4" width="7.125" style="3" customWidth="1"/>
    <col min="5" max="5" width="12.875" style="3" customWidth="1"/>
    <col min="6" max="6" width="15.125" style="3" customWidth="1"/>
    <col min="7" max="7" width="13.125" style="3" customWidth="1"/>
    <col min="8" max="8" width="11.125" style="3" customWidth="1"/>
    <col min="9" max="9" width="9.5" style="3" customWidth="1"/>
    <col min="10" max="16384" width="9" style="3"/>
  </cols>
  <sheetData>
    <row r="1" spans="2:9" ht="21" customHeight="1" x14ac:dyDescent="0.55000000000000004">
      <c r="B1" s="2"/>
      <c r="C1" s="2"/>
      <c r="D1" s="2"/>
      <c r="E1" s="2"/>
      <c r="F1" s="2"/>
      <c r="G1" s="2"/>
      <c r="H1" s="2"/>
      <c r="I1" s="2"/>
    </row>
    <row r="2" spans="2:9" ht="21" customHeight="1" x14ac:dyDescent="0.55000000000000004">
      <c r="B2" s="2"/>
      <c r="C2" s="2"/>
      <c r="D2" s="2"/>
      <c r="E2" s="2"/>
      <c r="F2" s="2"/>
      <c r="G2" s="2"/>
      <c r="H2" s="2"/>
      <c r="I2" s="2"/>
    </row>
    <row r="3" spans="2:9" ht="21" customHeight="1" x14ac:dyDescent="0.55000000000000004">
      <c r="B3" s="2"/>
      <c r="C3" s="2"/>
      <c r="D3" s="2"/>
      <c r="E3" s="2"/>
      <c r="F3" s="2"/>
      <c r="G3" s="2"/>
      <c r="H3" s="2"/>
      <c r="I3" s="2"/>
    </row>
    <row r="4" spans="2:9" ht="21" customHeight="1" x14ac:dyDescent="0.55000000000000004">
      <c r="B4" s="139" t="s">
        <v>12</v>
      </c>
      <c r="C4" s="139"/>
      <c r="D4" s="139"/>
      <c r="E4" s="139"/>
      <c r="F4" s="139"/>
      <c r="G4" s="139"/>
      <c r="H4" s="139"/>
      <c r="I4" s="139"/>
    </row>
    <row r="5" spans="2:9" ht="21" customHeight="1" x14ac:dyDescent="0.55000000000000004">
      <c r="B5" s="139" t="s">
        <v>13</v>
      </c>
      <c r="C5" s="139"/>
      <c r="D5" s="139"/>
      <c r="E5" s="139"/>
      <c r="F5" s="139"/>
      <c r="G5" s="139"/>
      <c r="H5" s="139"/>
      <c r="I5" s="139"/>
    </row>
    <row r="6" spans="2:9" ht="21" customHeight="1" x14ac:dyDescent="0.55000000000000004">
      <c r="B6" s="139" t="s">
        <v>69</v>
      </c>
      <c r="C6" s="139"/>
      <c r="D6" s="139"/>
      <c r="E6" s="139"/>
      <c r="F6" s="139"/>
      <c r="G6" s="139"/>
      <c r="H6" s="139"/>
      <c r="I6" s="139"/>
    </row>
    <row r="7" spans="2:9" ht="21" customHeight="1" x14ac:dyDescent="0.55000000000000004">
      <c r="B7" s="139" t="s">
        <v>112</v>
      </c>
      <c r="C7" s="139"/>
      <c r="D7" s="139"/>
      <c r="E7" s="139"/>
      <c r="F7" s="139"/>
      <c r="G7" s="139"/>
      <c r="H7" s="139"/>
      <c r="I7" s="139"/>
    </row>
    <row r="8" spans="2:9" ht="21" customHeight="1" x14ac:dyDescent="0.55000000000000004">
      <c r="B8" s="139" t="s">
        <v>14</v>
      </c>
      <c r="C8" s="139"/>
      <c r="D8" s="139"/>
      <c r="E8" s="139"/>
      <c r="F8" s="139"/>
      <c r="G8" s="139"/>
      <c r="H8" s="139"/>
      <c r="I8" s="139"/>
    </row>
    <row r="9" spans="2:9" ht="21" customHeight="1" x14ac:dyDescent="0.55000000000000004">
      <c r="B9" s="1"/>
      <c r="C9" s="1"/>
      <c r="D9" s="1"/>
      <c r="E9" s="1"/>
      <c r="F9" s="1"/>
      <c r="G9" s="1"/>
      <c r="H9" s="1"/>
      <c r="I9" s="1"/>
    </row>
    <row r="10" spans="2:9" ht="33" customHeight="1" x14ac:dyDescent="0.35">
      <c r="B10" s="142" t="s">
        <v>0</v>
      </c>
      <c r="C10" s="144" t="s">
        <v>1</v>
      </c>
      <c r="D10" s="142" t="s">
        <v>2</v>
      </c>
      <c r="E10" s="146"/>
      <c r="F10" s="147"/>
      <c r="G10" s="151" t="s">
        <v>47</v>
      </c>
      <c r="H10" s="144" t="s">
        <v>5</v>
      </c>
      <c r="I10" s="144" t="s">
        <v>58</v>
      </c>
    </row>
    <row r="11" spans="2:9" ht="23.1" customHeight="1" x14ac:dyDescent="0.35">
      <c r="B11" s="143"/>
      <c r="C11" s="145"/>
      <c r="D11" s="148"/>
      <c r="E11" s="149"/>
      <c r="F11" s="150"/>
      <c r="G11" s="152"/>
      <c r="H11" s="153"/>
      <c r="I11" s="153"/>
    </row>
    <row r="12" spans="2:9" ht="23.1" customHeight="1" x14ac:dyDescent="0.55000000000000004">
      <c r="B12" s="134">
        <v>1</v>
      </c>
      <c r="C12" s="253">
        <v>68107301089</v>
      </c>
      <c r="D12" s="258" t="s">
        <v>99</v>
      </c>
      <c r="E12" s="259" t="s">
        <v>272</v>
      </c>
      <c r="F12" s="260" t="s">
        <v>273</v>
      </c>
      <c r="G12" s="5"/>
      <c r="H12" s="6"/>
      <c r="I12" s="6"/>
    </row>
    <row r="13" spans="2:9" ht="23.1" customHeight="1" x14ac:dyDescent="0.55000000000000004">
      <c r="B13" s="134">
        <v>2</v>
      </c>
      <c r="C13" s="257">
        <v>68107301090</v>
      </c>
      <c r="D13" s="254" t="s">
        <v>99</v>
      </c>
      <c r="E13" s="255" t="s">
        <v>274</v>
      </c>
      <c r="F13" s="256" t="s">
        <v>275</v>
      </c>
      <c r="G13" s="5"/>
      <c r="H13" s="5"/>
      <c r="I13" s="6"/>
    </row>
    <row r="14" spans="2:9" ht="23.1" customHeight="1" x14ac:dyDescent="0.55000000000000004">
      <c r="B14" s="134">
        <v>3</v>
      </c>
      <c r="C14" s="253">
        <v>68107301091</v>
      </c>
      <c r="D14" s="264" t="s">
        <v>99</v>
      </c>
      <c r="E14" s="265" t="s">
        <v>276</v>
      </c>
      <c r="F14" s="266" t="s">
        <v>277</v>
      </c>
      <c r="G14" s="5"/>
      <c r="H14" s="5"/>
      <c r="I14" s="6"/>
    </row>
    <row r="15" spans="2:9" ht="23.1" customHeight="1" x14ac:dyDescent="0.55000000000000004">
      <c r="B15" s="134">
        <v>4</v>
      </c>
      <c r="C15" s="257">
        <v>68107301092</v>
      </c>
      <c r="D15" s="258" t="s">
        <v>99</v>
      </c>
      <c r="E15" s="259" t="s">
        <v>278</v>
      </c>
      <c r="F15" s="260" t="s">
        <v>279</v>
      </c>
      <c r="G15" s="7"/>
      <c r="H15" s="7"/>
      <c r="I15" s="8"/>
    </row>
    <row r="16" spans="2:9" ht="23.1" customHeight="1" x14ac:dyDescent="0.55000000000000004">
      <c r="B16" s="134">
        <v>5</v>
      </c>
      <c r="C16" s="253">
        <v>68107301093</v>
      </c>
      <c r="D16" s="254" t="s">
        <v>99</v>
      </c>
      <c r="E16" s="255" t="s">
        <v>280</v>
      </c>
      <c r="F16" s="256" t="s">
        <v>281</v>
      </c>
      <c r="G16" s="7"/>
      <c r="H16" s="7"/>
      <c r="I16" s="8"/>
    </row>
    <row r="17" spans="2:9" ht="23.1" customHeight="1" x14ac:dyDescent="0.55000000000000004">
      <c r="B17" s="134">
        <v>6</v>
      </c>
      <c r="C17" s="257">
        <v>68107301094</v>
      </c>
      <c r="D17" s="264" t="s">
        <v>99</v>
      </c>
      <c r="E17" s="265" t="s">
        <v>282</v>
      </c>
      <c r="F17" s="266" t="s">
        <v>283</v>
      </c>
      <c r="G17" s="7"/>
      <c r="H17" s="7"/>
      <c r="I17" s="8"/>
    </row>
    <row r="18" spans="2:9" ht="23.1" customHeight="1" x14ac:dyDescent="0.55000000000000004">
      <c r="B18" s="134">
        <v>7</v>
      </c>
      <c r="C18" s="253">
        <v>68107301095</v>
      </c>
      <c r="D18" s="258" t="s">
        <v>99</v>
      </c>
      <c r="E18" s="259" t="s">
        <v>284</v>
      </c>
      <c r="F18" s="260" t="s">
        <v>285</v>
      </c>
      <c r="G18" s="7"/>
      <c r="H18" s="7"/>
      <c r="I18" s="8"/>
    </row>
    <row r="19" spans="2:9" ht="23.1" customHeight="1" x14ac:dyDescent="0.55000000000000004">
      <c r="B19" s="134">
        <v>8</v>
      </c>
      <c r="C19" s="257">
        <v>68107301096</v>
      </c>
      <c r="D19" s="254" t="s">
        <v>99</v>
      </c>
      <c r="E19" s="255" t="s">
        <v>286</v>
      </c>
      <c r="F19" s="256" t="s">
        <v>287</v>
      </c>
      <c r="G19" s="7"/>
      <c r="H19" s="7"/>
      <c r="I19" s="8"/>
    </row>
    <row r="20" spans="2:9" ht="23.1" customHeight="1" x14ac:dyDescent="0.55000000000000004">
      <c r="B20" s="134">
        <v>9</v>
      </c>
      <c r="C20" s="253">
        <v>68107301097</v>
      </c>
      <c r="D20" s="284" t="s">
        <v>99</v>
      </c>
      <c r="E20" s="285" t="s">
        <v>288</v>
      </c>
      <c r="F20" s="286" t="s">
        <v>289</v>
      </c>
      <c r="G20" s="7"/>
      <c r="H20" s="7"/>
      <c r="I20" s="8"/>
    </row>
    <row r="21" spans="2:9" ht="23.1" customHeight="1" x14ac:dyDescent="0.55000000000000004">
      <c r="B21" s="134">
        <v>10</v>
      </c>
      <c r="C21" s="257">
        <v>68107301098</v>
      </c>
      <c r="D21" s="258" t="s">
        <v>99</v>
      </c>
      <c r="E21" s="259" t="s">
        <v>290</v>
      </c>
      <c r="F21" s="260" t="s">
        <v>291</v>
      </c>
      <c r="G21" s="7"/>
      <c r="H21" s="7"/>
      <c r="I21" s="8"/>
    </row>
    <row r="22" spans="2:9" ht="23.1" customHeight="1" x14ac:dyDescent="0.55000000000000004">
      <c r="B22" s="134">
        <v>11</v>
      </c>
      <c r="C22" s="253">
        <v>68107301099</v>
      </c>
      <c r="D22" s="287" t="s">
        <v>99</v>
      </c>
      <c r="E22" s="288" t="s">
        <v>292</v>
      </c>
      <c r="F22" s="289" t="s">
        <v>293</v>
      </c>
      <c r="G22" s="7"/>
      <c r="H22" s="7"/>
      <c r="I22" s="8"/>
    </row>
    <row r="23" spans="2:9" ht="23.1" customHeight="1" x14ac:dyDescent="0.55000000000000004">
      <c r="B23" s="134">
        <v>12</v>
      </c>
      <c r="C23" s="257">
        <v>68107301100</v>
      </c>
      <c r="D23" s="264" t="s">
        <v>99</v>
      </c>
      <c r="E23" s="265" t="s">
        <v>294</v>
      </c>
      <c r="F23" s="266" t="s">
        <v>295</v>
      </c>
      <c r="G23" s="7"/>
      <c r="H23" s="7"/>
      <c r="I23" s="8"/>
    </row>
    <row r="24" spans="2:9" ht="23.1" customHeight="1" x14ac:dyDescent="0.55000000000000004">
      <c r="B24" s="134">
        <v>13</v>
      </c>
      <c r="C24" s="253">
        <v>68107301101</v>
      </c>
      <c r="D24" s="258" t="s">
        <v>99</v>
      </c>
      <c r="E24" s="259" t="s">
        <v>296</v>
      </c>
      <c r="F24" s="260" t="s">
        <v>297</v>
      </c>
      <c r="G24" s="7"/>
      <c r="H24" s="7"/>
      <c r="I24" s="8"/>
    </row>
    <row r="25" spans="2:9" ht="23.1" customHeight="1" x14ac:dyDescent="0.55000000000000004">
      <c r="B25" s="134">
        <v>14</v>
      </c>
      <c r="C25" s="257">
        <v>68107301102</v>
      </c>
      <c r="D25" s="254" t="s">
        <v>99</v>
      </c>
      <c r="E25" s="255" t="s">
        <v>298</v>
      </c>
      <c r="F25" s="256" t="s">
        <v>299</v>
      </c>
      <c r="G25" s="7"/>
      <c r="H25" s="7"/>
      <c r="I25" s="8"/>
    </row>
    <row r="26" spans="2:9" ht="23.1" customHeight="1" x14ac:dyDescent="0.55000000000000004">
      <c r="B26" s="134">
        <v>15</v>
      </c>
      <c r="C26" s="253">
        <v>68107301103</v>
      </c>
      <c r="D26" s="264" t="s">
        <v>99</v>
      </c>
      <c r="E26" s="265" t="s">
        <v>298</v>
      </c>
      <c r="F26" s="266" t="s">
        <v>300</v>
      </c>
      <c r="G26" s="7"/>
      <c r="H26" s="7"/>
      <c r="I26" s="8"/>
    </row>
    <row r="27" spans="2:9" ht="23.1" customHeight="1" x14ac:dyDescent="0.55000000000000004">
      <c r="B27" s="134">
        <v>16</v>
      </c>
      <c r="C27" s="257">
        <v>68107301104</v>
      </c>
      <c r="D27" s="258" t="s">
        <v>99</v>
      </c>
      <c r="E27" s="259" t="s">
        <v>301</v>
      </c>
      <c r="F27" s="260" t="s">
        <v>302</v>
      </c>
      <c r="G27" s="7"/>
      <c r="H27" s="7"/>
      <c r="I27" s="8"/>
    </row>
    <row r="28" spans="2:9" ht="23.1" customHeight="1" x14ac:dyDescent="0.55000000000000004">
      <c r="B28" s="134">
        <v>17</v>
      </c>
      <c r="C28" s="253">
        <v>68107301105</v>
      </c>
      <c r="D28" s="254" t="s">
        <v>99</v>
      </c>
      <c r="E28" s="255" t="s">
        <v>303</v>
      </c>
      <c r="F28" s="256" t="s">
        <v>304</v>
      </c>
      <c r="G28" s="7"/>
      <c r="H28" s="7"/>
      <c r="I28" s="8"/>
    </row>
    <row r="29" spans="2:9" ht="23.1" customHeight="1" x14ac:dyDescent="0.55000000000000004">
      <c r="B29" s="134">
        <v>18</v>
      </c>
      <c r="C29" s="257">
        <v>68107301106</v>
      </c>
      <c r="D29" s="264" t="s">
        <v>99</v>
      </c>
      <c r="E29" s="265" t="s">
        <v>303</v>
      </c>
      <c r="F29" s="266" t="s">
        <v>305</v>
      </c>
      <c r="G29" s="7"/>
      <c r="H29" s="7"/>
      <c r="I29" s="8"/>
    </row>
    <row r="30" spans="2:9" ht="23.1" customHeight="1" x14ac:dyDescent="0.55000000000000004">
      <c r="B30" s="134">
        <v>19</v>
      </c>
      <c r="C30" s="253">
        <v>68107301107</v>
      </c>
      <c r="D30" s="258" t="s">
        <v>99</v>
      </c>
      <c r="E30" s="259" t="s">
        <v>306</v>
      </c>
      <c r="F30" s="260" t="s">
        <v>307</v>
      </c>
      <c r="G30" s="7"/>
      <c r="H30" s="7"/>
      <c r="I30" s="8"/>
    </row>
    <row r="31" spans="2:9" ht="23.1" customHeight="1" x14ac:dyDescent="0.55000000000000004">
      <c r="B31" s="134">
        <v>20</v>
      </c>
      <c r="C31" s="257">
        <v>68107301108</v>
      </c>
      <c r="D31" s="267" t="s">
        <v>99</v>
      </c>
      <c r="E31" s="268" t="s">
        <v>308</v>
      </c>
      <c r="F31" s="269" t="s">
        <v>309</v>
      </c>
      <c r="G31" s="7"/>
      <c r="H31" s="7"/>
      <c r="I31" s="8"/>
    </row>
    <row r="32" spans="2:9" ht="23.1" customHeight="1" x14ac:dyDescent="0.55000000000000004">
      <c r="B32" s="134">
        <v>21</v>
      </c>
      <c r="C32" s="253">
        <v>68107301109</v>
      </c>
      <c r="D32" s="264" t="s">
        <v>99</v>
      </c>
      <c r="E32" s="265" t="s">
        <v>310</v>
      </c>
      <c r="F32" s="266" t="s">
        <v>311</v>
      </c>
      <c r="G32" s="7"/>
      <c r="H32" s="7"/>
      <c r="I32" s="8"/>
    </row>
    <row r="33" spans="2:9" ht="23.1" customHeight="1" x14ac:dyDescent="0.55000000000000004">
      <c r="B33" s="134">
        <v>22</v>
      </c>
      <c r="C33" s="257">
        <v>68107301110</v>
      </c>
      <c r="D33" s="258" t="s">
        <v>99</v>
      </c>
      <c r="E33" s="259" t="s">
        <v>312</v>
      </c>
      <c r="F33" s="260" t="s">
        <v>313</v>
      </c>
      <c r="G33" s="7"/>
      <c r="H33" s="7"/>
      <c r="I33" s="8"/>
    </row>
    <row r="34" spans="2:9" ht="23.1" customHeight="1" x14ac:dyDescent="0.55000000000000004">
      <c r="B34" s="134">
        <v>23</v>
      </c>
      <c r="C34" s="253">
        <v>68107301111</v>
      </c>
      <c r="D34" s="267" t="s">
        <v>99</v>
      </c>
      <c r="E34" s="268" t="s">
        <v>314</v>
      </c>
      <c r="F34" s="269" t="s">
        <v>315</v>
      </c>
      <c r="G34" s="7"/>
      <c r="H34" s="7"/>
      <c r="I34" s="8"/>
    </row>
    <row r="35" spans="2:9" ht="23.1" customHeight="1" x14ac:dyDescent="0.55000000000000004">
      <c r="B35" s="134">
        <v>24</v>
      </c>
      <c r="C35" s="257">
        <v>68107301112</v>
      </c>
      <c r="D35" s="270" t="s">
        <v>99</v>
      </c>
      <c r="E35" s="271" t="s">
        <v>316</v>
      </c>
      <c r="F35" s="272" t="s">
        <v>107</v>
      </c>
      <c r="G35" s="9"/>
      <c r="H35" s="7"/>
      <c r="I35" s="8"/>
    </row>
    <row r="36" spans="2:9" ht="23.1" customHeight="1" x14ac:dyDescent="0.55000000000000004">
      <c r="B36" s="134">
        <v>25</v>
      </c>
      <c r="C36" s="253">
        <v>68107301113</v>
      </c>
      <c r="D36" s="254" t="s">
        <v>99</v>
      </c>
      <c r="E36" s="255" t="s">
        <v>317</v>
      </c>
      <c r="F36" s="256" t="s">
        <v>318</v>
      </c>
      <c r="G36" s="10"/>
      <c r="H36" s="11"/>
      <c r="I36" s="12"/>
    </row>
    <row r="37" spans="2:9" ht="23.1" customHeight="1" x14ac:dyDescent="0.55000000000000004">
      <c r="B37" s="134">
        <v>26</v>
      </c>
      <c r="C37" s="257">
        <v>68107301114</v>
      </c>
      <c r="D37" s="270" t="s">
        <v>99</v>
      </c>
      <c r="E37" s="271" t="s">
        <v>319</v>
      </c>
      <c r="F37" s="272" t="s">
        <v>320</v>
      </c>
      <c r="G37" s="7"/>
      <c r="H37" s="7"/>
      <c r="I37" s="8"/>
    </row>
    <row r="38" spans="2:9" ht="23.1" customHeight="1" x14ac:dyDescent="0.55000000000000004">
      <c r="B38" s="134">
        <v>27</v>
      </c>
      <c r="C38" s="253">
        <v>68107301115</v>
      </c>
      <c r="D38" s="254" t="s">
        <v>99</v>
      </c>
      <c r="E38" s="255" t="s">
        <v>321</v>
      </c>
      <c r="F38" s="256" t="s">
        <v>322</v>
      </c>
      <c r="G38" s="7"/>
      <c r="H38" s="7"/>
      <c r="I38" s="8"/>
    </row>
    <row r="39" spans="2:9" ht="23.1" customHeight="1" x14ac:dyDescent="0.55000000000000004">
      <c r="B39" s="134">
        <v>28</v>
      </c>
      <c r="C39" s="257">
        <v>68107301116</v>
      </c>
      <c r="D39" s="290" t="s">
        <v>99</v>
      </c>
      <c r="E39" s="291" t="s">
        <v>323</v>
      </c>
      <c r="F39" s="292" t="s">
        <v>324</v>
      </c>
      <c r="G39" s="7"/>
      <c r="H39" s="7"/>
      <c r="I39" s="8"/>
    </row>
    <row r="40" spans="2:9" ht="23.1" customHeight="1" x14ac:dyDescent="0.55000000000000004">
      <c r="B40" s="134">
        <v>29</v>
      </c>
      <c r="C40" s="253">
        <v>68107301117</v>
      </c>
      <c r="D40" s="254" t="s">
        <v>99</v>
      </c>
      <c r="E40" s="255" t="s">
        <v>325</v>
      </c>
      <c r="F40" s="256" t="s">
        <v>326</v>
      </c>
      <c r="G40" s="7"/>
      <c r="H40" s="7"/>
      <c r="I40" s="8"/>
    </row>
    <row r="41" spans="2:9" ht="23.1" customHeight="1" x14ac:dyDescent="0.55000000000000004">
      <c r="B41" s="134">
        <v>30</v>
      </c>
      <c r="C41" s="257">
        <v>68107301118</v>
      </c>
      <c r="D41" s="264" t="s">
        <v>99</v>
      </c>
      <c r="E41" s="265" t="s">
        <v>327</v>
      </c>
      <c r="F41" s="266" t="s">
        <v>108</v>
      </c>
      <c r="G41" s="7"/>
      <c r="H41" s="7"/>
      <c r="I41" s="8"/>
    </row>
    <row r="42" spans="2:9" ht="23.1" customHeight="1" x14ac:dyDescent="0.55000000000000004">
      <c r="B42" s="134">
        <v>31</v>
      </c>
      <c r="C42" s="253">
        <v>68107301119</v>
      </c>
      <c r="D42" s="258" t="s">
        <v>99</v>
      </c>
      <c r="E42" s="259" t="s">
        <v>328</v>
      </c>
      <c r="F42" s="260" t="s">
        <v>329</v>
      </c>
      <c r="G42" s="7"/>
      <c r="H42" s="7"/>
      <c r="I42" s="8"/>
    </row>
    <row r="43" spans="2:9" ht="23.1" customHeight="1" x14ac:dyDescent="0.55000000000000004">
      <c r="B43" s="134">
        <v>32</v>
      </c>
      <c r="C43" s="257">
        <v>68107301120</v>
      </c>
      <c r="D43" s="258" t="s">
        <v>99</v>
      </c>
      <c r="E43" s="259" t="s">
        <v>330</v>
      </c>
      <c r="F43" s="260" t="s">
        <v>331</v>
      </c>
      <c r="G43" s="7"/>
      <c r="H43" s="7"/>
      <c r="I43" s="8"/>
    </row>
    <row r="44" spans="2:9" ht="23.1" customHeight="1" x14ac:dyDescent="0.55000000000000004">
      <c r="B44" s="134">
        <v>33</v>
      </c>
      <c r="C44" s="253">
        <v>68107301121</v>
      </c>
      <c r="D44" s="254" t="s">
        <v>99</v>
      </c>
      <c r="E44" s="255" t="s">
        <v>332</v>
      </c>
      <c r="F44" s="256" t="s">
        <v>333</v>
      </c>
      <c r="G44" s="7"/>
      <c r="H44" s="7"/>
      <c r="I44" s="8"/>
    </row>
    <row r="45" spans="2:9" ht="23.1" customHeight="1" x14ac:dyDescent="0.55000000000000004">
      <c r="B45" s="134">
        <v>34</v>
      </c>
      <c r="C45" s="257">
        <v>68107301122</v>
      </c>
      <c r="D45" s="264" t="s">
        <v>99</v>
      </c>
      <c r="E45" s="265" t="s">
        <v>334</v>
      </c>
      <c r="F45" s="266" t="s">
        <v>335</v>
      </c>
      <c r="G45" s="7"/>
      <c r="H45" s="7"/>
      <c r="I45" s="8"/>
    </row>
    <row r="46" spans="2:9" ht="23.1" customHeight="1" x14ac:dyDescent="0.55000000000000004">
      <c r="B46" s="134">
        <v>35</v>
      </c>
      <c r="C46" s="253">
        <v>68107301123</v>
      </c>
      <c r="D46" s="264" t="s">
        <v>99</v>
      </c>
      <c r="E46" s="265" t="s">
        <v>105</v>
      </c>
      <c r="F46" s="266" t="s">
        <v>336</v>
      </c>
      <c r="G46" s="7"/>
      <c r="H46" s="7"/>
      <c r="I46" s="8"/>
    </row>
    <row r="47" spans="2:9" ht="23.1" customHeight="1" x14ac:dyDescent="0.55000000000000004">
      <c r="B47" s="134">
        <v>36</v>
      </c>
      <c r="C47" s="257">
        <v>68107301124</v>
      </c>
      <c r="D47" s="270" t="s">
        <v>99</v>
      </c>
      <c r="E47" s="271" t="s">
        <v>337</v>
      </c>
      <c r="F47" s="272" t="s">
        <v>338</v>
      </c>
      <c r="G47" s="7"/>
      <c r="H47" s="7"/>
      <c r="I47" s="8"/>
    </row>
    <row r="48" spans="2:9" ht="23.1" customHeight="1" x14ac:dyDescent="0.55000000000000004">
      <c r="B48" s="134">
        <v>37</v>
      </c>
      <c r="C48" s="253">
        <v>68107301125</v>
      </c>
      <c r="D48" s="254" t="s">
        <v>99</v>
      </c>
      <c r="E48" s="255" t="s">
        <v>339</v>
      </c>
      <c r="F48" s="256" t="s">
        <v>340</v>
      </c>
      <c r="G48" s="7"/>
      <c r="H48" s="7"/>
      <c r="I48" s="8"/>
    </row>
    <row r="49" spans="2:9" ht="23.1" customHeight="1" x14ac:dyDescent="0.55000000000000004">
      <c r="B49" s="134">
        <v>38</v>
      </c>
      <c r="C49" s="257">
        <v>68107301126</v>
      </c>
      <c r="D49" s="270" t="s">
        <v>99</v>
      </c>
      <c r="E49" s="271" t="s">
        <v>341</v>
      </c>
      <c r="F49" s="272" t="s">
        <v>342</v>
      </c>
      <c r="G49" s="7"/>
      <c r="H49" s="7"/>
      <c r="I49" s="8"/>
    </row>
    <row r="50" spans="2:9" ht="23.1" customHeight="1" x14ac:dyDescent="0.55000000000000004">
      <c r="B50" s="134">
        <v>39</v>
      </c>
      <c r="C50" s="253">
        <v>68107301127</v>
      </c>
      <c r="D50" s="254" t="s">
        <v>99</v>
      </c>
      <c r="E50" s="255" t="s">
        <v>343</v>
      </c>
      <c r="F50" s="256" t="s">
        <v>344</v>
      </c>
      <c r="G50" s="7"/>
      <c r="H50" s="7"/>
      <c r="I50" s="8"/>
    </row>
    <row r="51" spans="2:9" ht="23.1" customHeight="1" x14ac:dyDescent="0.55000000000000004">
      <c r="B51" s="134">
        <v>40</v>
      </c>
      <c r="C51" s="257">
        <v>68107301128</v>
      </c>
      <c r="D51" s="270" t="s">
        <v>99</v>
      </c>
      <c r="E51" s="271" t="s">
        <v>345</v>
      </c>
      <c r="F51" s="272" t="s">
        <v>346</v>
      </c>
      <c r="G51" s="7"/>
      <c r="H51" s="7"/>
      <c r="I51" s="8"/>
    </row>
    <row r="52" spans="2:9" ht="23.1" customHeight="1" x14ac:dyDescent="0.55000000000000004">
      <c r="B52" s="134">
        <v>41</v>
      </c>
      <c r="C52" s="253">
        <v>68107301129</v>
      </c>
      <c r="D52" s="267" t="s">
        <v>99</v>
      </c>
      <c r="E52" s="268" t="s">
        <v>347</v>
      </c>
      <c r="F52" s="269" t="s">
        <v>348</v>
      </c>
      <c r="G52" s="7"/>
      <c r="H52" s="7"/>
      <c r="I52" s="8"/>
    </row>
    <row r="53" spans="2:9" ht="23.1" customHeight="1" x14ac:dyDescent="0.55000000000000004">
      <c r="B53" s="134">
        <v>42</v>
      </c>
      <c r="C53" s="257">
        <v>68107301130</v>
      </c>
      <c r="D53" s="270" t="s">
        <v>99</v>
      </c>
      <c r="E53" s="271" t="s">
        <v>349</v>
      </c>
      <c r="F53" s="272" t="s">
        <v>350</v>
      </c>
      <c r="G53" s="7"/>
      <c r="H53" s="7"/>
      <c r="I53" s="8"/>
    </row>
    <row r="54" spans="2:9" ht="23.1" customHeight="1" x14ac:dyDescent="0.55000000000000004">
      <c r="B54" s="134">
        <v>43</v>
      </c>
      <c r="C54" s="253">
        <v>68107301131</v>
      </c>
      <c r="D54" s="254" t="s">
        <v>99</v>
      </c>
      <c r="E54" s="255" t="s">
        <v>106</v>
      </c>
      <c r="F54" s="256" t="s">
        <v>351</v>
      </c>
      <c r="G54" s="7"/>
      <c r="H54" s="7"/>
      <c r="I54" s="8"/>
    </row>
    <row r="55" spans="2:9" ht="23.1" customHeight="1" x14ac:dyDescent="0.55000000000000004">
      <c r="B55" s="134">
        <v>44</v>
      </c>
      <c r="C55" s="257">
        <v>68107301132</v>
      </c>
      <c r="D55" s="264" t="s">
        <v>99</v>
      </c>
      <c r="E55" s="265" t="s">
        <v>352</v>
      </c>
      <c r="F55" s="266" t="s">
        <v>353</v>
      </c>
      <c r="G55" s="11"/>
      <c r="H55" s="11"/>
      <c r="I55" s="12"/>
    </row>
    <row r="56" spans="2:9" ht="23.1" customHeight="1" x14ac:dyDescent="0.55000000000000004">
      <c r="B56" s="134">
        <v>45</v>
      </c>
      <c r="C56" s="253">
        <v>68107301133</v>
      </c>
      <c r="D56" s="258" t="s">
        <v>99</v>
      </c>
      <c r="E56" s="259" t="s">
        <v>354</v>
      </c>
      <c r="F56" s="260" t="s">
        <v>100</v>
      </c>
      <c r="G56" s="7"/>
      <c r="H56" s="7"/>
      <c r="I56" s="8"/>
    </row>
    <row r="57" spans="2:9" ht="23.1" customHeight="1" x14ac:dyDescent="0.55000000000000004">
      <c r="B57" s="134">
        <v>46</v>
      </c>
      <c r="C57" s="257">
        <v>68107301134</v>
      </c>
      <c r="D57" s="254" t="s">
        <v>99</v>
      </c>
      <c r="E57" s="255" t="s">
        <v>355</v>
      </c>
      <c r="F57" s="256" t="s">
        <v>356</v>
      </c>
      <c r="G57" s="7"/>
      <c r="H57" s="7"/>
      <c r="I57" s="8"/>
    </row>
    <row r="58" spans="2:9" ht="23.1" customHeight="1" x14ac:dyDescent="0.55000000000000004">
      <c r="B58" s="134">
        <v>47</v>
      </c>
      <c r="C58" s="253">
        <v>68107301135</v>
      </c>
      <c r="D58" s="270" t="s">
        <v>99</v>
      </c>
      <c r="E58" s="271" t="s">
        <v>357</v>
      </c>
      <c r="F58" s="272" t="s">
        <v>358</v>
      </c>
      <c r="G58" s="7"/>
      <c r="H58" s="7"/>
      <c r="I58" s="8"/>
    </row>
    <row r="59" spans="2:9" ht="23.1" customHeight="1" x14ac:dyDescent="0.55000000000000004">
      <c r="B59" s="134">
        <v>48</v>
      </c>
      <c r="C59" s="257">
        <v>68107301136</v>
      </c>
      <c r="D59" s="267" t="s">
        <v>99</v>
      </c>
      <c r="E59" s="268" t="s">
        <v>359</v>
      </c>
      <c r="F59" s="269" t="s">
        <v>360</v>
      </c>
      <c r="G59" s="7"/>
      <c r="H59" s="7"/>
      <c r="I59" s="8"/>
    </row>
    <row r="60" spans="2:9" ht="23.1" customHeight="1" x14ac:dyDescent="0.55000000000000004">
      <c r="B60" s="134">
        <v>49</v>
      </c>
      <c r="C60" s="253">
        <v>68107301137</v>
      </c>
      <c r="D60" s="293" t="s">
        <v>99</v>
      </c>
      <c r="E60" s="294" t="s">
        <v>361</v>
      </c>
      <c r="F60" s="295" t="s">
        <v>362</v>
      </c>
      <c r="G60" s="7"/>
      <c r="H60" s="7"/>
      <c r="I60" s="8"/>
    </row>
    <row r="61" spans="2:9" ht="23.1" customHeight="1" x14ac:dyDescent="0.55000000000000004">
      <c r="B61" s="134">
        <v>50</v>
      </c>
      <c r="C61" s="257">
        <v>68107301138</v>
      </c>
      <c r="D61" s="254" t="s">
        <v>99</v>
      </c>
      <c r="E61" s="255" t="s">
        <v>363</v>
      </c>
      <c r="F61" s="256" t="s">
        <v>364</v>
      </c>
      <c r="G61" s="7"/>
      <c r="H61" s="7"/>
      <c r="I61" s="8"/>
    </row>
    <row r="62" spans="2:9" ht="23.1" customHeight="1" x14ac:dyDescent="0.55000000000000004">
      <c r="B62" s="134">
        <v>51</v>
      </c>
      <c r="C62" s="253">
        <v>68107301139</v>
      </c>
      <c r="D62" s="270" t="s">
        <v>99</v>
      </c>
      <c r="E62" s="271" t="s">
        <v>365</v>
      </c>
      <c r="F62" s="272" t="s">
        <v>366</v>
      </c>
      <c r="G62" s="7"/>
      <c r="H62" s="7"/>
      <c r="I62" s="8"/>
    </row>
    <row r="63" spans="2:9" ht="23.1" customHeight="1" x14ac:dyDescent="0.55000000000000004">
      <c r="B63" s="134">
        <v>52</v>
      </c>
      <c r="C63" s="257">
        <v>68107301140</v>
      </c>
      <c r="D63" s="287" t="s">
        <v>99</v>
      </c>
      <c r="E63" s="288" t="s">
        <v>367</v>
      </c>
      <c r="F63" s="289" t="s">
        <v>368</v>
      </c>
      <c r="G63" s="7"/>
      <c r="H63" s="7"/>
      <c r="I63" s="8"/>
    </row>
    <row r="64" spans="2:9" ht="23.1" customHeight="1" x14ac:dyDescent="0.55000000000000004">
      <c r="B64" s="134">
        <v>53</v>
      </c>
      <c r="C64" s="253">
        <v>68107301141</v>
      </c>
      <c r="D64" s="270" t="s">
        <v>99</v>
      </c>
      <c r="E64" s="271" t="s">
        <v>369</v>
      </c>
      <c r="F64" s="272" t="s">
        <v>370</v>
      </c>
      <c r="G64" s="7"/>
      <c r="H64" s="7"/>
      <c r="I64" s="8"/>
    </row>
    <row r="65" spans="2:9" ht="23.1" customHeight="1" x14ac:dyDescent="0.55000000000000004">
      <c r="B65" s="134">
        <v>54</v>
      </c>
      <c r="C65" s="257">
        <v>68107301142</v>
      </c>
      <c r="D65" s="261" t="s">
        <v>99</v>
      </c>
      <c r="E65" s="262" t="s">
        <v>371</v>
      </c>
      <c r="F65" s="263" t="s">
        <v>372</v>
      </c>
      <c r="G65" s="9"/>
      <c r="H65" s="7"/>
      <c r="I65" s="8"/>
    </row>
    <row r="66" spans="2:9" ht="23.1" customHeight="1" x14ac:dyDescent="0.55000000000000004">
      <c r="B66" s="134">
        <v>55</v>
      </c>
      <c r="C66" s="253">
        <v>68107301143</v>
      </c>
      <c r="D66" s="270" t="s">
        <v>99</v>
      </c>
      <c r="E66" s="271" t="s">
        <v>373</v>
      </c>
      <c r="F66" s="272" t="s">
        <v>374</v>
      </c>
      <c r="G66" s="9"/>
      <c r="H66" s="7"/>
      <c r="I66" s="8"/>
    </row>
    <row r="67" spans="2:9" ht="23.1" customHeight="1" x14ac:dyDescent="0.55000000000000004">
      <c r="B67" s="134">
        <v>56</v>
      </c>
      <c r="C67" s="257">
        <v>68107301144</v>
      </c>
      <c r="D67" s="254" t="s">
        <v>99</v>
      </c>
      <c r="E67" s="255" t="s">
        <v>375</v>
      </c>
      <c r="F67" s="256" t="s">
        <v>376</v>
      </c>
      <c r="G67" s="9"/>
      <c r="H67" s="7"/>
      <c r="I67" s="8"/>
    </row>
    <row r="68" spans="2:9" ht="23.1" customHeight="1" x14ac:dyDescent="0.55000000000000004">
      <c r="B68" s="134">
        <v>57</v>
      </c>
      <c r="C68" s="253">
        <v>68107301145</v>
      </c>
      <c r="D68" s="270" t="s">
        <v>99</v>
      </c>
      <c r="E68" s="271" t="s">
        <v>377</v>
      </c>
      <c r="F68" s="272" t="s">
        <v>378</v>
      </c>
      <c r="G68" s="9"/>
      <c r="H68" s="7"/>
      <c r="I68" s="8"/>
    </row>
    <row r="69" spans="2:9" ht="23.1" customHeight="1" x14ac:dyDescent="0.55000000000000004">
      <c r="B69" s="134">
        <v>58</v>
      </c>
      <c r="C69" s="257">
        <v>68107301146</v>
      </c>
      <c r="D69" s="254" t="s">
        <v>99</v>
      </c>
      <c r="E69" s="255" t="s">
        <v>377</v>
      </c>
      <c r="F69" s="256" t="s">
        <v>379</v>
      </c>
      <c r="G69" s="7"/>
      <c r="H69" s="7"/>
      <c r="I69" s="8"/>
    </row>
    <row r="70" spans="2:9" ht="23.1" customHeight="1" x14ac:dyDescent="0.55000000000000004">
      <c r="B70" s="134">
        <v>59</v>
      </c>
      <c r="C70" s="253">
        <v>68107301147</v>
      </c>
      <c r="D70" s="270" t="s">
        <v>99</v>
      </c>
      <c r="E70" s="271" t="s">
        <v>380</v>
      </c>
      <c r="F70" s="272" t="s">
        <v>381</v>
      </c>
      <c r="G70" s="7"/>
      <c r="H70" s="7"/>
      <c r="I70" s="8"/>
    </row>
    <row r="71" spans="2:9" ht="23.1" customHeight="1" x14ac:dyDescent="0.55000000000000004">
      <c r="B71" s="134">
        <v>60</v>
      </c>
      <c r="C71" s="257">
        <v>68107301148</v>
      </c>
      <c r="D71" s="254" t="s">
        <v>99</v>
      </c>
      <c r="E71" s="255" t="s">
        <v>382</v>
      </c>
      <c r="F71" s="256" t="s">
        <v>383</v>
      </c>
      <c r="G71" s="7"/>
      <c r="H71" s="7"/>
      <c r="I71" s="8"/>
    </row>
    <row r="72" spans="2:9" ht="23.1" customHeight="1" x14ac:dyDescent="0.55000000000000004">
      <c r="B72" s="134">
        <v>61</v>
      </c>
      <c r="C72" s="253">
        <v>68107301149</v>
      </c>
      <c r="D72" s="270" t="s">
        <v>99</v>
      </c>
      <c r="E72" s="271" t="s">
        <v>384</v>
      </c>
      <c r="F72" s="272" t="s">
        <v>172</v>
      </c>
      <c r="G72" s="7"/>
      <c r="H72" s="7"/>
      <c r="I72" s="8"/>
    </row>
    <row r="73" spans="2:9" ht="23.1" customHeight="1" x14ac:dyDescent="0.55000000000000004">
      <c r="B73" s="134">
        <v>62</v>
      </c>
      <c r="C73" s="257">
        <v>68107301150</v>
      </c>
      <c r="D73" s="254" t="s">
        <v>99</v>
      </c>
      <c r="E73" s="255" t="s">
        <v>385</v>
      </c>
      <c r="F73" s="256" t="s">
        <v>386</v>
      </c>
      <c r="G73" s="7"/>
      <c r="H73" s="7"/>
      <c r="I73" s="8"/>
    </row>
    <row r="74" spans="2:9" ht="23.1" customHeight="1" x14ac:dyDescent="0.55000000000000004">
      <c r="B74" s="134">
        <v>63</v>
      </c>
      <c r="C74" s="253">
        <v>68107301151</v>
      </c>
      <c r="D74" s="270" t="s">
        <v>99</v>
      </c>
      <c r="E74" s="271" t="s">
        <v>387</v>
      </c>
      <c r="F74" s="272" t="s">
        <v>388</v>
      </c>
      <c r="G74" s="7"/>
      <c r="H74" s="7"/>
      <c r="I74" s="8"/>
    </row>
    <row r="75" spans="2:9" ht="23.1" customHeight="1" x14ac:dyDescent="0.55000000000000004">
      <c r="B75" s="134">
        <v>64</v>
      </c>
      <c r="C75" s="257">
        <v>68107301152</v>
      </c>
      <c r="D75" s="254" t="s">
        <v>99</v>
      </c>
      <c r="E75" s="255" t="s">
        <v>389</v>
      </c>
      <c r="F75" s="256" t="s">
        <v>390</v>
      </c>
      <c r="G75" s="7"/>
      <c r="H75" s="7"/>
      <c r="I75" s="8"/>
    </row>
    <row r="76" spans="2:9" ht="23.1" customHeight="1" x14ac:dyDescent="0.55000000000000004">
      <c r="B76" s="134">
        <v>65</v>
      </c>
      <c r="C76" s="253">
        <v>68107301153</v>
      </c>
      <c r="D76" s="270" t="s">
        <v>99</v>
      </c>
      <c r="E76" s="271" t="s">
        <v>391</v>
      </c>
      <c r="F76" s="272" t="s">
        <v>392</v>
      </c>
      <c r="G76" s="7"/>
      <c r="H76" s="7"/>
      <c r="I76" s="8"/>
    </row>
    <row r="77" spans="2:9" ht="23.1" customHeight="1" x14ac:dyDescent="0.55000000000000004">
      <c r="B77" s="134">
        <v>66</v>
      </c>
      <c r="C77" s="257">
        <v>68107301154</v>
      </c>
      <c r="D77" s="254" t="s">
        <v>99</v>
      </c>
      <c r="E77" s="255" t="s">
        <v>393</v>
      </c>
      <c r="F77" s="256" t="s">
        <v>394</v>
      </c>
      <c r="G77" s="7"/>
      <c r="H77" s="7"/>
      <c r="I77" s="8"/>
    </row>
    <row r="78" spans="2:9" ht="23.1" customHeight="1" x14ac:dyDescent="0.55000000000000004">
      <c r="B78" s="134">
        <v>67</v>
      </c>
      <c r="C78" s="253">
        <v>68107301155</v>
      </c>
      <c r="D78" s="270" t="s">
        <v>99</v>
      </c>
      <c r="E78" s="271" t="s">
        <v>395</v>
      </c>
      <c r="F78" s="272" t="s">
        <v>396</v>
      </c>
      <c r="G78" s="7"/>
      <c r="H78" s="7"/>
      <c r="I78" s="8"/>
    </row>
    <row r="79" spans="2:9" ht="23.1" customHeight="1" x14ac:dyDescent="0.55000000000000004">
      <c r="B79" s="134">
        <v>68</v>
      </c>
      <c r="C79" s="257">
        <v>68107301156</v>
      </c>
      <c r="D79" s="254" t="s">
        <v>99</v>
      </c>
      <c r="E79" s="255" t="s">
        <v>397</v>
      </c>
      <c r="F79" s="256" t="s">
        <v>398</v>
      </c>
      <c r="G79" s="7"/>
      <c r="H79" s="7"/>
      <c r="I79" s="8"/>
    </row>
    <row r="80" spans="2:9" ht="23.1" customHeight="1" x14ac:dyDescent="0.55000000000000004">
      <c r="B80" s="134">
        <v>69</v>
      </c>
      <c r="C80" s="253">
        <v>68107301157</v>
      </c>
      <c r="D80" s="270" t="s">
        <v>99</v>
      </c>
      <c r="E80" s="271" t="s">
        <v>399</v>
      </c>
      <c r="F80" s="272" t="s">
        <v>400</v>
      </c>
      <c r="G80" s="7"/>
      <c r="H80" s="7"/>
      <c r="I80" s="8"/>
    </row>
    <row r="81" spans="2:9" ht="23.1" customHeight="1" x14ac:dyDescent="0.55000000000000004">
      <c r="B81" s="134">
        <v>70</v>
      </c>
      <c r="C81" s="257">
        <v>68107301158</v>
      </c>
      <c r="D81" s="254" t="s">
        <v>3</v>
      </c>
      <c r="E81" s="255" t="s">
        <v>401</v>
      </c>
      <c r="F81" s="256" t="s">
        <v>402</v>
      </c>
      <c r="G81" s="11"/>
      <c r="H81" s="11"/>
      <c r="I81" s="12"/>
    </row>
    <row r="82" spans="2:9" ht="23.1" customHeight="1" x14ac:dyDescent="0.55000000000000004">
      <c r="B82" s="134">
        <v>71</v>
      </c>
      <c r="C82" s="253">
        <v>68107301159</v>
      </c>
      <c r="D82" s="270" t="s">
        <v>99</v>
      </c>
      <c r="E82" s="271" t="s">
        <v>403</v>
      </c>
      <c r="F82" s="272" t="s">
        <v>404</v>
      </c>
      <c r="G82" s="7"/>
      <c r="H82" s="7"/>
      <c r="I82" s="8"/>
    </row>
    <row r="83" spans="2:9" ht="23.1" customHeight="1" x14ac:dyDescent="0.55000000000000004">
      <c r="B83" s="134">
        <v>72</v>
      </c>
      <c r="C83" s="257">
        <v>68107301160</v>
      </c>
      <c r="D83" s="254" t="s">
        <v>99</v>
      </c>
      <c r="E83" s="255" t="s">
        <v>405</v>
      </c>
      <c r="F83" s="256" t="s">
        <v>406</v>
      </c>
      <c r="G83" s="7"/>
      <c r="H83" s="7"/>
      <c r="I83" s="8"/>
    </row>
    <row r="84" spans="2:9" ht="23.1" customHeight="1" x14ac:dyDescent="0.55000000000000004">
      <c r="B84" s="134">
        <v>73</v>
      </c>
      <c r="C84" s="253">
        <v>68107301161</v>
      </c>
      <c r="D84" s="270" t="s">
        <v>99</v>
      </c>
      <c r="E84" s="271" t="s">
        <v>407</v>
      </c>
      <c r="F84" s="272" t="s">
        <v>408</v>
      </c>
      <c r="G84" s="7"/>
      <c r="H84" s="7"/>
      <c r="I84" s="8"/>
    </row>
    <row r="85" spans="2:9" ht="23.1" customHeight="1" x14ac:dyDescent="0.55000000000000004">
      <c r="B85" s="134">
        <v>74</v>
      </c>
      <c r="C85" s="257">
        <v>68107301162</v>
      </c>
      <c r="D85" s="267" t="s">
        <v>99</v>
      </c>
      <c r="E85" s="268" t="s">
        <v>409</v>
      </c>
      <c r="F85" s="269" t="s">
        <v>410</v>
      </c>
      <c r="G85" s="7"/>
      <c r="H85" s="7"/>
      <c r="I85" s="8"/>
    </row>
    <row r="86" spans="2:9" ht="23.1" customHeight="1" x14ac:dyDescent="0.55000000000000004">
      <c r="B86" s="134">
        <v>75</v>
      </c>
      <c r="C86" s="253">
        <v>68107301163</v>
      </c>
      <c r="D86" s="270" t="s">
        <v>99</v>
      </c>
      <c r="E86" s="271" t="s">
        <v>411</v>
      </c>
      <c r="F86" s="272" t="s">
        <v>412</v>
      </c>
      <c r="G86" s="7"/>
      <c r="H86" s="7"/>
      <c r="I86" s="8"/>
    </row>
    <row r="87" spans="2:9" ht="23.1" customHeight="1" x14ac:dyDescent="0.55000000000000004">
      <c r="B87" s="134">
        <v>76</v>
      </c>
      <c r="C87" s="257">
        <v>68107301164</v>
      </c>
      <c r="D87" s="287" t="s">
        <v>99</v>
      </c>
      <c r="E87" s="288" t="s">
        <v>413</v>
      </c>
      <c r="F87" s="289" t="s">
        <v>414</v>
      </c>
      <c r="G87" s="7"/>
      <c r="H87" s="7"/>
      <c r="I87" s="8"/>
    </row>
    <row r="88" spans="2:9" ht="23.1" customHeight="1" x14ac:dyDescent="0.55000000000000004">
      <c r="B88" s="134">
        <v>77</v>
      </c>
      <c r="C88" s="253">
        <v>68107301165</v>
      </c>
      <c r="D88" s="270" t="s">
        <v>99</v>
      </c>
      <c r="E88" s="271" t="s">
        <v>415</v>
      </c>
      <c r="F88" s="272" t="s">
        <v>416</v>
      </c>
      <c r="G88" s="7"/>
      <c r="H88" s="7"/>
      <c r="I88" s="8"/>
    </row>
    <row r="89" spans="2:9" ht="23.1" customHeight="1" x14ac:dyDescent="0.55000000000000004">
      <c r="B89" s="134">
        <v>78</v>
      </c>
      <c r="C89" s="257">
        <v>68107301166</v>
      </c>
      <c r="D89" s="254" t="s">
        <v>99</v>
      </c>
      <c r="E89" s="255" t="s">
        <v>417</v>
      </c>
      <c r="F89" s="256" t="s">
        <v>418</v>
      </c>
      <c r="G89" s="7"/>
      <c r="H89" s="7"/>
      <c r="I89" s="8"/>
    </row>
    <row r="90" spans="2:9" ht="23.1" customHeight="1" x14ac:dyDescent="0.55000000000000004">
      <c r="B90" s="134">
        <v>79</v>
      </c>
      <c r="C90" s="253">
        <v>68107301167</v>
      </c>
      <c r="D90" s="270" t="s">
        <v>3</v>
      </c>
      <c r="E90" s="271" t="s">
        <v>419</v>
      </c>
      <c r="F90" s="272" t="s">
        <v>420</v>
      </c>
      <c r="G90" s="7"/>
      <c r="H90" s="7"/>
      <c r="I90" s="8"/>
    </row>
    <row r="91" spans="2:9" ht="23.1" customHeight="1" x14ac:dyDescent="0.55000000000000004">
      <c r="B91" s="134">
        <v>80</v>
      </c>
      <c r="C91" s="257">
        <v>68107301168</v>
      </c>
      <c r="D91" s="296" t="s">
        <v>99</v>
      </c>
      <c r="E91" s="297" t="s">
        <v>421</v>
      </c>
      <c r="F91" s="298" t="s">
        <v>422</v>
      </c>
      <c r="G91" s="7"/>
      <c r="H91" s="7"/>
      <c r="I91" s="8"/>
    </row>
    <row r="92" spans="2:9" ht="23.1" customHeight="1" x14ac:dyDescent="0.55000000000000004">
      <c r="B92" s="134">
        <v>81</v>
      </c>
      <c r="C92" s="253">
        <v>68107301169</v>
      </c>
      <c r="D92" s="270" t="s">
        <v>99</v>
      </c>
      <c r="E92" s="271" t="s">
        <v>423</v>
      </c>
      <c r="F92" s="272" t="s">
        <v>150</v>
      </c>
      <c r="G92" s="7"/>
      <c r="H92" s="7"/>
      <c r="I92" s="8"/>
    </row>
    <row r="93" spans="2:9" ht="23.1" customHeight="1" x14ac:dyDescent="0.55000000000000004">
      <c r="B93" s="134">
        <v>82</v>
      </c>
      <c r="C93" s="257">
        <v>68107301170</v>
      </c>
      <c r="D93" s="254" t="s">
        <v>99</v>
      </c>
      <c r="E93" s="255" t="s">
        <v>424</v>
      </c>
      <c r="F93" s="256" t="s">
        <v>425</v>
      </c>
      <c r="G93" s="7"/>
      <c r="H93" s="7"/>
      <c r="I93" s="8"/>
    </row>
    <row r="94" spans="2:9" ht="23.1" customHeight="1" x14ac:dyDescent="0.55000000000000004">
      <c r="B94" s="134">
        <v>83</v>
      </c>
      <c r="C94" s="253">
        <v>68107301171</v>
      </c>
      <c r="D94" s="270" t="s">
        <v>99</v>
      </c>
      <c r="E94" s="271" t="s">
        <v>426</v>
      </c>
      <c r="F94" s="272" t="s">
        <v>427</v>
      </c>
      <c r="G94" s="7"/>
      <c r="H94" s="7"/>
      <c r="I94" s="8"/>
    </row>
    <row r="95" spans="2:9" ht="23.1" customHeight="1" x14ac:dyDescent="0.55000000000000004">
      <c r="B95" s="134">
        <v>84</v>
      </c>
      <c r="C95" s="257">
        <v>68107301172</v>
      </c>
      <c r="D95" s="254" t="s">
        <v>99</v>
      </c>
      <c r="E95" s="255" t="s">
        <v>428</v>
      </c>
      <c r="F95" s="256" t="s">
        <v>429</v>
      </c>
      <c r="G95" s="7"/>
      <c r="H95" s="7"/>
      <c r="I95" s="8"/>
    </row>
    <row r="96" spans="2:9" ht="23.1" customHeight="1" x14ac:dyDescent="0.55000000000000004">
      <c r="B96" s="134">
        <v>85</v>
      </c>
      <c r="C96" s="253">
        <v>68107301173</v>
      </c>
      <c r="D96" s="270" t="s">
        <v>99</v>
      </c>
      <c r="E96" s="271" t="s">
        <v>109</v>
      </c>
      <c r="F96" s="272" t="s">
        <v>430</v>
      </c>
      <c r="G96" s="7"/>
      <c r="H96" s="7"/>
      <c r="I96" s="8"/>
    </row>
    <row r="97" spans="2:9" ht="23.1" customHeight="1" x14ac:dyDescent="0.55000000000000004">
      <c r="B97" s="134">
        <v>86</v>
      </c>
      <c r="C97" s="257">
        <v>68107301174</v>
      </c>
      <c r="D97" s="254" t="s">
        <v>99</v>
      </c>
      <c r="E97" s="255" t="s">
        <v>431</v>
      </c>
      <c r="F97" s="256" t="s">
        <v>432</v>
      </c>
      <c r="G97" s="7"/>
      <c r="H97" s="7"/>
      <c r="I97" s="8"/>
    </row>
    <row r="98" spans="2:9" ht="23.1" customHeight="1" x14ac:dyDescent="0.55000000000000004">
      <c r="B98" s="134">
        <v>87</v>
      </c>
      <c r="C98" s="253">
        <v>68107301175</v>
      </c>
      <c r="D98" s="264" t="s">
        <v>99</v>
      </c>
      <c r="E98" s="265" t="s">
        <v>433</v>
      </c>
      <c r="F98" s="266" t="s">
        <v>434</v>
      </c>
      <c r="G98" s="7"/>
      <c r="H98" s="7"/>
      <c r="I98" s="8"/>
    </row>
    <row r="99" spans="2:9" ht="23.1" customHeight="1" x14ac:dyDescent="0.55000000000000004">
      <c r="B99" s="4"/>
      <c r="C99" s="13"/>
      <c r="D99" s="14"/>
      <c r="E99" s="15"/>
      <c r="F99" s="16" t="s">
        <v>35</v>
      </c>
      <c r="G99" s="17">
        <f>MAX(G12:G98)</f>
        <v>0</v>
      </c>
      <c r="H99" s="17"/>
      <c r="I99" s="18"/>
    </row>
    <row r="100" spans="2:9" s="20" customFormat="1" ht="23.1" customHeight="1" x14ac:dyDescent="0.55000000000000004">
      <c r="B100" s="155" t="s">
        <v>6</v>
      </c>
      <c r="C100" s="139"/>
      <c r="D100" s="139"/>
      <c r="E100" s="156"/>
      <c r="F100" s="19" t="s">
        <v>24</v>
      </c>
      <c r="G100" s="17">
        <f>MIN(G12:G98)</f>
        <v>0</v>
      </c>
      <c r="H100" s="17"/>
      <c r="I100" s="18"/>
    </row>
    <row r="101" spans="2:9" s="20" customFormat="1" ht="23.1" customHeight="1" x14ac:dyDescent="0.6">
      <c r="B101" s="157" t="s">
        <v>7</v>
      </c>
      <c r="C101" s="158"/>
      <c r="D101" s="158"/>
      <c r="E101" s="159"/>
      <c r="F101" s="21" t="s">
        <v>25</v>
      </c>
      <c r="G101" s="17" t="e">
        <f>AVERAGE(G12:G98)</f>
        <v>#DIV/0!</v>
      </c>
      <c r="H101" s="17"/>
      <c r="I101" s="18"/>
    </row>
    <row r="102" spans="2:9" s="20" customFormat="1" ht="23.1" customHeight="1" x14ac:dyDescent="0.6">
      <c r="B102" s="160" t="s">
        <v>36</v>
      </c>
      <c r="C102" s="161"/>
      <c r="D102" s="161"/>
      <c r="E102" s="162"/>
      <c r="F102" s="21" t="s">
        <v>26</v>
      </c>
      <c r="G102" s="17" t="e">
        <f>STDEV(G12:G98)</f>
        <v>#DIV/0!</v>
      </c>
      <c r="H102" s="17"/>
      <c r="I102" s="18"/>
    </row>
    <row r="103" spans="2:9" s="24" customFormat="1" ht="21" customHeight="1" x14ac:dyDescent="0.2">
      <c r="B103" s="154" t="s">
        <v>60</v>
      </c>
      <c r="C103" s="154"/>
      <c r="D103" s="154"/>
      <c r="E103" s="154"/>
      <c r="F103" s="154"/>
      <c r="G103" s="22"/>
      <c r="H103" s="22"/>
      <c r="I103" s="23"/>
    </row>
    <row r="104" spans="2:9" s="24" customFormat="1" ht="21" customHeight="1" x14ac:dyDescent="0.55000000000000004">
      <c r="B104" s="25" t="s">
        <v>61</v>
      </c>
      <c r="C104" s="26"/>
      <c r="D104" s="27" t="s">
        <v>62</v>
      </c>
      <c r="E104" s="26"/>
      <c r="F104" s="28" t="s">
        <v>16</v>
      </c>
      <c r="I104" s="29"/>
    </row>
    <row r="105" spans="2:9" s="24" customFormat="1" ht="21" customHeight="1" x14ac:dyDescent="0.55000000000000004">
      <c r="B105" s="25" t="s">
        <v>61</v>
      </c>
      <c r="C105" s="26"/>
      <c r="D105" s="27" t="s">
        <v>62</v>
      </c>
      <c r="E105" s="30"/>
      <c r="F105" s="28" t="s">
        <v>17</v>
      </c>
      <c r="G105" s="163" t="s">
        <v>6</v>
      </c>
      <c r="H105" s="163"/>
      <c r="I105" s="164"/>
    </row>
    <row r="106" spans="2:9" s="24" customFormat="1" ht="21" customHeight="1" x14ac:dyDescent="0.55000000000000004">
      <c r="B106" s="25" t="s">
        <v>61</v>
      </c>
      <c r="C106" s="26"/>
      <c r="D106" s="27" t="s">
        <v>62</v>
      </c>
      <c r="E106" s="30"/>
      <c r="F106" s="28" t="s">
        <v>18</v>
      </c>
      <c r="G106" s="140" t="s">
        <v>53</v>
      </c>
      <c r="H106" s="140"/>
      <c r="I106" s="141"/>
    </row>
    <row r="107" spans="2:9" s="31" customFormat="1" ht="21" customHeight="1" x14ac:dyDescent="0.55000000000000004">
      <c r="B107" s="25" t="s">
        <v>61</v>
      </c>
      <c r="C107" s="26"/>
      <c r="D107" s="27" t="s">
        <v>62</v>
      </c>
      <c r="E107" s="30"/>
      <c r="F107" s="28" t="s">
        <v>19</v>
      </c>
      <c r="G107" s="163" t="s">
        <v>63</v>
      </c>
      <c r="H107" s="163"/>
      <c r="I107" s="164"/>
    </row>
    <row r="108" spans="2:9" s="24" customFormat="1" ht="21" customHeight="1" x14ac:dyDescent="0.55000000000000004">
      <c r="B108" s="25" t="s">
        <v>61</v>
      </c>
      <c r="C108" s="26"/>
      <c r="D108" s="27" t="s">
        <v>62</v>
      </c>
      <c r="E108" s="30"/>
      <c r="F108" s="28" t="s">
        <v>20</v>
      </c>
      <c r="G108" s="140" t="s">
        <v>9</v>
      </c>
      <c r="H108" s="140"/>
      <c r="I108" s="141"/>
    </row>
    <row r="109" spans="2:9" s="24" customFormat="1" ht="21" customHeight="1" x14ac:dyDescent="0.55000000000000004">
      <c r="B109" s="25" t="s">
        <v>61</v>
      </c>
      <c r="C109" s="26"/>
      <c r="D109" s="27" t="s">
        <v>62</v>
      </c>
      <c r="E109" s="30"/>
      <c r="F109" s="28" t="s">
        <v>21</v>
      </c>
      <c r="G109" s="32"/>
      <c r="H109" s="32"/>
      <c r="I109" s="33"/>
    </row>
    <row r="110" spans="2:9" s="24" customFormat="1" ht="21" customHeight="1" x14ac:dyDescent="0.55000000000000004">
      <c r="B110" s="25" t="s">
        <v>61</v>
      </c>
      <c r="C110" s="26"/>
      <c r="D110" s="27" t="s">
        <v>62</v>
      </c>
      <c r="E110" s="26"/>
      <c r="F110" s="28" t="s">
        <v>22</v>
      </c>
      <c r="G110" s="32"/>
      <c r="H110" s="32"/>
      <c r="I110" s="33"/>
    </row>
    <row r="111" spans="2:9" s="20" customFormat="1" ht="23.1" customHeight="1" x14ac:dyDescent="0.55000000000000004">
      <c r="B111" s="175" t="s">
        <v>15</v>
      </c>
      <c r="C111" s="176"/>
      <c r="D111" s="176"/>
      <c r="E111" s="177"/>
      <c r="F111" s="34"/>
      <c r="G111" s="35"/>
      <c r="H111" s="35"/>
      <c r="I111" s="36"/>
    </row>
    <row r="112" spans="2:9" s="20" customFormat="1" ht="23.1" customHeight="1" x14ac:dyDescent="0.55000000000000004">
      <c r="B112" s="37" t="s">
        <v>37</v>
      </c>
      <c r="C112" s="37" t="s">
        <v>38</v>
      </c>
      <c r="D112" s="178" t="s">
        <v>39</v>
      </c>
      <c r="E112" s="179"/>
      <c r="F112" s="38"/>
      <c r="I112" s="39"/>
    </row>
    <row r="113" spans="2:9" s="20" customFormat="1" ht="23.1" customHeight="1" x14ac:dyDescent="0.55000000000000004">
      <c r="B113" s="37" t="s">
        <v>27</v>
      </c>
      <c r="C113" s="40">
        <f>COUNTIF(H$12:H$92,"A")</f>
        <v>0</v>
      </c>
      <c r="D113" s="137" t="e">
        <f t="shared" ref="D113:D118" si="0">(C113*100)/$C$120</f>
        <v>#DIV/0!</v>
      </c>
      <c r="E113" s="138"/>
      <c r="F113" s="41" t="s">
        <v>79</v>
      </c>
      <c r="G113" s="42"/>
      <c r="H113" s="42"/>
      <c r="I113" s="43"/>
    </row>
    <row r="114" spans="2:9" s="20" customFormat="1" ht="23.1" customHeight="1" x14ac:dyDescent="0.55000000000000004">
      <c r="B114" s="37" t="s">
        <v>28</v>
      </c>
      <c r="C114" s="40">
        <f>COUNTIF(H$12:H$92,"B+")</f>
        <v>0</v>
      </c>
      <c r="D114" s="137" t="e">
        <f t="shared" si="0"/>
        <v>#DIV/0!</v>
      </c>
      <c r="E114" s="138"/>
      <c r="F114" s="44" t="s">
        <v>52</v>
      </c>
      <c r="G114" s="45"/>
      <c r="H114" s="45"/>
      <c r="I114" s="28"/>
    </row>
    <row r="115" spans="2:9" s="20" customFormat="1" ht="23.1" customHeight="1" x14ac:dyDescent="0.55000000000000004">
      <c r="B115" s="37" t="s">
        <v>29</v>
      </c>
      <c r="C115" s="40">
        <f>COUNTIF(H$12:H$92,"B")</f>
        <v>0</v>
      </c>
      <c r="D115" s="137" t="e">
        <f t="shared" si="0"/>
        <v>#DIV/0!</v>
      </c>
      <c r="E115" s="138"/>
      <c r="F115" s="44" t="s">
        <v>40</v>
      </c>
      <c r="G115" s="45"/>
      <c r="H115" s="45"/>
      <c r="I115" s="28"/>
    </row>
    <row r="116" spans="2:9" s="20" customFormat="1" ht="23.1" customHeight="1" x14ac:dyDescent="0.55000000000000004">
      <c r="B116" s="37" t="s">
        <v>30</v>
      </c>
      <c r="C116" s="40">
        <f>COUNTIF(H$12:H$92,"C+")</f>
        <v>0</v>
      </c>
      <c r="D116" s="137" t="e">
        <f t="shared" si="0"/>
        <v>#DIV/0!</v>
      </c>
      <c r="E116" s="138"/>
      <c r="F116" s="44" t="s">
        <v>41</v>
      </c>
      <c r="G116" s="45"/>
      <c r="H116" s="45"/>
      <c r="I116" s="28"/>
    </row>
    <row r="117" spans="2:9" s="20" customFormat="1" ht="23.1" customHeight="1" x14ac:dyDescent="0.55000000000000004">
      <c r="B117" s="37" t="s">
        <v>31</v>
      </c>
      <c r="C117" s="40">
        <f>COUNTIF(H$12:H$92,"C")</f>
        <v>0</v>
      </c>
      <c r="D117" s="137" t="e">
        <f t="shared" si="0"/>
        <v>#DIV/0!</v>
      </c>
      <c r="E117" s="138"/>
      <c r="F117" s="44" t="s">
        <v>42</v>
      </c>
      <c r="G117" s="45"/>
      <c r="H117" s="45"/>
      <c r="I117" s="28"/>
    </row>
    <row r="118" spans="2:9" ht="23.1" customHeight="1" x14ac:dyDescent="0.55000000000000004">
      <c r="B118" s="37" t="s">
        <v>32</v>
      </c>
      <c r="C118" s="40">
        <f>COUNTIF(H$12:H$92,"D+")</f>
        <v>0</v>
      </c>
      <c r="D118" s="137" t="e">
        <f t="shared" si="0"/>
        <v>#DIV/0!</v>
      </c>
      <c r="E118" s="138"/>
      <c r="F118" s="46"/>
      <c r="I118" s="47"/>
    </row>
    <row r="119" spans="2:9" s="20" customFormat="1" ht="23.1" customHeight="1" x14ac:dyDescent="0.55000000000000004">
      <c r="B119" s="37" t="s">
        <v>33</v>
      </c>
      <c r="C119" s="40">
        <f>COUNTIF(H$12:H$92,"D")</f>
        <v>0</v>
      </c>
      <c r="D119" s="137" t="e">
        <f>(C120*100)/$C$120</f>
        <v>#DIV/0!</v>
      </c>
      <c r="E119" s="138"/>
      <c r="F119" s="48"/>
      <c r="G119" s="2"/>
      <c r="H119" s="2"/>
      <c r="I119" s="49"/>
    </row>
    <row r="120" spans="2:9" s="20" customFormat="1" ht="11.25" customHeight="1" x14ac:dyDescent="0.55000000000000004">
      <c r="B120" s="50"/>
      <c r="C120" s="51">
        <f>SUM(C113:C119)</f>
        <v>0</v>
      </c>
      <c r="D120" s="26"/>
      <c r="E120" s="52"/>
      <c r="F120" s="48"/>
      <c r="G120" s="2"/>
      <c r="H120" s="2"/>
      <c r="I120" s="49"/>
    </row>
    <row r="121" spans="2:9" s="20" customFormat="1" ht="23.1" customHeight="1" x14ac:dyDescent="0.55000000000000004">
      <c r="B121" s="172"/>
      <c r="C121" s="173"/>
      <c r="D121" s="173"/>
      <c r="E121" s="174"/>
      <c r="F121" s="155" t="s">
        <v>6</v>
      </c>
      <c r="G121" s="139"/>
      <c r="H121" s="139"/>
      <c r="I121" s="156"/>
    </row>
    <row r="122" spans="2:9" s="20" customFormat="1" ht="23.1" customHeight="1" x14ac:dyDescent="0.55000000000000004">
      <c r="B122" s="168"/>
      <c r="C122" s="140"/>
      <c r="D122" s="140"/>
      <c r="E122" s="141"/>
      <c r="F122" s="169" t="s">
        <v>72</v>
      </c>
      <c r="G122" s="170"/>
      <c r="H122" s="170"/>
      <c r="I122" s="171"/>
    </row>
    <row r="123" spans="2:9" s="20" customFormat="1" ht="23.1" customHeight="1" x14ac:dyDescent="0.55000000000000004">
      <c r="B123" s="53"/>
      <c r="C123" s="26"/>
      <c r="D123" s="26"/>
      <c r="E123" s="52"/>
      <c r="F123" s="168" t="s">
        <v>73</v>
      </c>
      <c r="G123" s="140"/>
      <c r="H123" s="140"/>
      <c r="I123" s="141"/>
    </row>
    <row r="124" spans="2:9" s="20" customFormat="1" ht="23.1" customHeight="1" x14ac:dyDescent="0.55000000000000004">
      <c r="B124" s="25"/>
      <c r="C124" s="26"/>
      <c r="D124" s="26"/>
      <c r="E124" s="52"/>
      <c r="F124" s="169" t="s">
        <v>9</v>
      </c>
      <c r="G124" s="170"/>
      <c r="H124" s="170"/>
      <c r="I124" s="171"/>
    </row>
    <row r="125" spans="2:9" s="20" customFormat="1" ht="23.1" customHeight="1" x14ac:dyDescent="0.55000000000000004">
      <c r="B125" s="25" t="s">
        <v>4</v>
      </c>
      <c r="C125" s="54"/>
      <c r="D125" s="54"/>
      <c r="E125" s="55"/>
      <c r="F125" s="38"/>
      <c r="I125" s="39"/>
    </row>
    <row r="126" spans="2:9" s="20" customFormat="1" ht="23.1" customHeight="1" x14ac:dyDescent="0.55000000000000004">
      <c r="B126" s="25" t="s">
        <v>43</v>
      </c>
      <c r="C126" s="26"/>
      <c r="D126" s="26"/>
      <c r="E126" s="52"/>
      <c r="F126" s="38"/>
      <c r="I126" s="39"/>
    </row>
    <row r="127" spans="2:9" s="20" customFormat="1" ht="23.1" customHeight="1" x14ac:dyDescent="0.55000000000000004">
      <c r="B127" s="25" t="s">
        <v>44</v>
      </c>
      <c r="C127" s="54"/>
      <c r="D127" s="26"/>
      <c r="E127" s="52"/>
      <c r="F127" s="38"/>
      <c r="I127" s="39"/>
    </row>
    <row r="128" spans="2:9" s="20" customFormat="1" ht="23.1" customHeight="1" x14ac:dyDescent="0.55000000000000004">
      <c r="B128" s="56" t="s">
        <v>51</v>
      </c>
      <c r="C128" s="54"/>
      <c r="D128" s="26"/>
      <c r="E128" s="52"/>
      <c r="F128" s="38"/>
      <c r="I128" s="39"/>
    </row>
    <row r="129" spans="2:9" s="20" customFormat="1" ht="23.1" customHeight="1" x14ac:dyDescent="0.55000000000000004">
      <c r="B129" s="56" t="s">
        <v>50</v>
      </c>
      <c r="C129" s="54"/>
      <c r="D129" s="26"/>
      <c r="E129" s="52"/>
      <c r="F129" s="38"/>
      <c r="I129" s="39"/>
    </row>
    <row r="130" spans="2:9" s="20" customFormat="1" ht="23.1" customHeight="1" x14ac:dyDescent="0.55000000000000004">
      <c r="B130" s="25"/>
      <c r="C130" s="54"/>
      <c r="D130" s="26"/>
      <c r="E130" s="52"/>
      <c r="F130" s="38"/>
      <c r="I130" s="39"/>
    </row>
    <row r="131" spans="2:9" s="20" customFormat="1" ht="23.1" customHeight="1" x14ac:dyDescent="0.55000000000000004">
      <c r="B131" s="169" t="s">
        <v>45</v>
      </c>
      <c r="C131" s="170"/>
      <c r="D131" s="170"/>
      <c r="E131" s="171"/>
      <c r="F131" s="38"/>
      <c r="I131" s="39"/>
    </row>
    <row r="132" spans="2:9" s="20" customFormat="1" ht="23.1" customHeight="1" x14ac:dyDescent="0.55000000000000004">
      <c r="B132" s="165" t="s">
        <v>46</v>
      </c>
      <c r="C132" s="166"/>
      <c r="D132" s="166"/>
      <c r="E132" s="167"/>
      <c r="F132" s="38"/>
      <c r="I132" s="39"/>
    </row>
    <row r="133" spans="2:9" s="20" customFormat="1" ht="23.1" customHeight="1" x14ac:dyDescent="0.5">
      <c r="B133" s="57"/>
      <c r="C133" s="58"/>
      <c r="D133" s="58"/>
      <c r="E133" s="59"/>
      <c r="F133" s="57"/>
      <c r="G133" s="58"/>
      <c r="H133" s="58" t="s">
        <v>111</v>
      </c>
      <c r="I133" s="59"/>
    </row>
    <row r="134" spans="2:9" ht="23.1" customHeight="1" x14ac:dyDescent="0.5">
      <c r="B134" s="60"/>
      <c r="C134" s="60"/>
      <c r="D134" s="60"/>
      <c r="E134" s="60"/>
      <c r="F134" s="60"/>
      <c r="G134" s="61"/>
      <c r="H134" s="61"/>
      <c r="I134" s="61"/>
    </row>
    <row r="135" spans="2:9" ht="23.1" customHeight="1" x14ac:dyDescent="0.55000000000000004">
      <c r="B135" s="60"/>
      <c r="C135" s="60"/>
      <c r="D135" s="60"/>
      <c r="E135" s="60"/>
      <c r="F135" s="60"/>
      <c r="G135" s="139"/>
      <c r="H135" s="139"/>
      <c r="I135" s="139"/>
    </row>
    <row r="136" spans="2:9" ht="23.1" customHeight="1" x14ac:dyDescent="0.5">
      <c r="B136" s="60"/>
      <c r="C136" s="60"/>
      <c r="D136" s="60"/>
      <c r="E136" s="60"/>
      <c r="F136" s="60"/>
      <c r="G136" s="62"/>
      <c r="H136" s="62"/>
      <c r="I136" s="62"/>
    </row>
    <row r="137" spans="2:9" ht="23.1" customHeight="1" x14ac:dyDescent="0.55000000000000004">
      <c r="B137" s="60"/>
      <c r="C137" s="60"/>
      <c r="D137" s="60"/>
      <c r="E137" s="60"/>
      <c r="F137" s="60"/>
      <c r="G137" s="63"/>
      <c r="H137" s="63"/>
      <c r="I137" s="63"/>
    </row>
    <row r="138" spans="2:9" ht="23.1" customHeight="1" x14ac:dyDescent="0.5">
      <c r="B138" s="60"/>
      <c r="C138" s="60"/>
      <c r="D138" s="60"/>
      <c r="E138" s="60"/>
      <c r="F138" s="60"/>
      <c r="G138" s="62"/>
      <c r="H138" s="62"/>
      <c r="I138" s="62"/>
    </row>
    <row r="139" spans="2:9" ht="23.1" customHeight="1" x14ac:dyDescent="0.5">
      <c r="B139" s="60"/>
      <c r="C139" s="60"/>
      <c r="D139" s="60"/>
      <c r="E139" s="60"/>
      <c r="F139" s="60"/>
      <c r="G139" s="61"/>
      <c r="H139" s="61"/>
      <c r="I139" s="61"/>
    </row>
    <row r="140" spans="2:9" ht="23.1" customHeight="1" x14ac:dyDescent="0.5">
      <c r="B140" s="60"/>
      <c r="C140" s="60"/>
      <c r="D140" s="60"/>
      <c r="E140" s="60"/>
      <c r="F140" s="60"/>
      <c r="G140" s="61"/>
      <c r="H140" s="61"/>
      <c r="I140" s="61"/>
    </row>
    <row r="141" spans="2:9" ht="23.1" customHeight="1" x14ac:dyDescent="0.5">
      <c r="B141" s="60"/>
      <c r="C141" s="60"/>
      <c r="D141" s="60"/>
      <c r="E141" s="60"/>
      <c r="F141" s="60"/>
      <c r="G141" s="61"/>
      <c r="H141" s="61"/>
      <c r="I141" s="61"/>
    </row>
    <row r="142" spans="2:9" ht="23.1" customHeight="1" x14ac:dyDescent="0.5">
      <c r="B142" s="60"/>
      <c r="C142" s="60"/>
      <c r="D142" s="60"/>
      <c r="E142" s="60"/>
      <c r="F142" s="60"/>
      <c r="G142" s="60"/>
      <c r="H142" s="60"/>
      <c r="I142" s="60"/>
    </row>
    <row r="143" spans="2:9" ht="23.1" customHeight="1" x14ac:dyDescent="0.5">
      <c r="B143" s="60"/>
      <c r="C143" s="60"/>
      <c r="D143" s="60"/>
      <c r="E143" s="60"/>
      <c r="F143" s="60"/>
      <c r="G143" s="60"/>
      <c r="H143" s="60"/>
      <c r="I143" s="60"/>
    </row>
    <row r="144" spans="2:9" ht="23.1" customHeight="1" x14ac:dyDescent="0.5">
      <c r="B144" s="60"/>
      <c r="C144" s="60"/>
      <c r="D144" s="60"/>
      <c r="E144" s="60"/>
      <c r="F144" s="60"/>
      <c r="G144" s="60"/>
      <c r="H144" s="60"/>
      <c r="I144" s="60"/>
    </row>
    <row r="145" spans="2:9" ht="23.1" customHeight="1" x14ac:dyDescent="0.5">
      <c r="B145" s="60"/>
      <c r="C145" s="60"/>
      <c r="D145" s="60"/>
      <c r="E145" s="60"/>
      <c r="F145" s="60"/>
      <c r="G145" s="60"/>
      <c r="H145" s="60"/>
      <c r="I145" s="60"/>
    </row>
    <row r="146" spans="2:9" ht="23.1" customHeight="1" x14ac:dyDescent="0.5">
      <c r="B146" s="60"/>
      <c r="C146" s="60"/>
      <c r="D146" s="60"/>
      <c r="E146" s="60"/>
      <c r="F146" s="60"/>
      <c r="G146" s="60"/>
      <c r="H146" s="60"/>
      <c r="I146" s="60"/>
    </row>
    <row r="147" spans="2:9" ht="23.1" customHeight="1" x14ac:dyDescent="0.5">
      <c r="B147" s="60"/>
      <c r="C147" s="60"/>
      <c r="D147" s="60"/>
      <c r="E147" s="60"/>
      <c r="F147" s="60"/>
      <c r="G147" s="60"/>
      <c r="H147" s="60"/>
      <c r="I147" s="60"/>
    </row>
    <row r="148" spans="2:9" ht="23.1" customHeight="1" x14ac:dyDescent="0.5">
      <c r="B148" s="60"/>
      <c r="C148" s="60"/>
      <c r="D148" s="60"/>
      <c r="E148" s="60"/>
      <c r="F148" s="60"/>
      <c r="G148" s="60"/>
      <c r="H148" s="60"/>
      <c r="I148" s="60"/>
    </row>
    <row r="149" spans="2:9" ht="23.1" customHeight="1" x14ac:dyDescent="0.5">
      <c r="B149" s="60"/>
      <c r="C149" s="60"/>
      <c r="D149" s="60"/>
      <c r="E149" s="60"/>
      <c r="F149" s="60"/>
      <c r="G149" s="60"/>
      <c r="H149" s="60"/>
      <c r="I149" s="60"/>
    </row>
    <row r="150" spans="2:9" ht="23.1" customHeight="1" x14ac:dyDescent="0.5">
      <c r="B150" s="60"/>
      <c r="C150" s="60"/>
      <c r="D150" s="60"/>
      <c r="E150" s="60"/>
      <c r="F150" s="60"/>
      <c r="G150" s="60"/>
      <c r="H150" s="60"/>
      <c r="I150" s="60"/>
    </row>
    <row r="151" spans="2:9" ht="23.1" customHeight="1" x14ac:dyDescent="0.5">
      <c r="B151" s="60"/>
      <c r="C151" s="60"/>
      <c r="D151" s="60"/>
      <c r="E151" s="60"/>
      <c r="F151" s="60"/>
      <c r="G151" s="60"/>
      <c r="H151" s="60"/>
      <c r="I151" s="60"/>
    </row>
    <row r="152" spans="2:9" ht="23.1" customHeight="1" x14ac:dyDescent="0.5">
      <c r="B152" s="60"/>
      <c r="C152" s="60"/>
      <c r="D152" s="60"/>
      <c r="E152" s="60"/>
      <c r="F152" s="60"/>
      <c r="G152" s="60"/>
      <c r="H152" s="60"/>
      <c r="I152" s="60"/>
    </row>
    <row r="153" spans="2:9" ht="23.1" customHeight="1" x14ac:dyDescent="0.5">
      <c r="B153" s="60"/>
      <c r="C153" s="60"/>
      <c r="D153" s="60"/>
      <c r="E153" s="60"/>
      <c r="F153" s="60"/>
      <c r="G153" s="60"/>
      <c r="H153" s="60"/>
      <c r="I153" s="60"/>
    </row>
    <row r="154" spans="2:9" ht="23.1" customHeight="1" x14ac:dyDescent="0.5">
      <c r="B154" s="60"/>
      <c r="C154" s="60"/>
      <c r="D154" s="60"/>
      <c r="E154" s="60"/>
      <c r="F154" s="60"/>
      <c r="G154" s="60"/>
      <c r="H154" s="60"/>
      <c r="I154" s="60"/>
    </row>
    <row r="155" spans="2:9" ht="23.1" customHeight="1" x14ac:dyDescent="0.5">
      <c r="B155" s="60"/>
      <c r="C155" s="60"/>
      <c r="D155" s="60"/>
      <c r="E155" s="60"/>
      <c r="F155" s="60"/>
      <c r="G155" s="60"/>
      <c r="H155" s="60"/>
      <c r="I155" s="60"/>
    </row>
    <row r="156" spans="2:9" ht="23.1" customHeight="1" x14ac:dyDescent="0.5">
      <c r="B156" s="60"/>
      <c r="C156" s="60"/>
      <c r="D156" s="60"/>
      <c r="E156" s="60"/>
      <c r="F156" s="60"/>
      <c r="G156" s="60"/>
      <c r="H156" s="60"/>
      <c r="I156" s="60"/>
    </row>
    <row r="157" spans="2:9" ht="23.1" customHeight="1" x14ac:dyDescent="0.5">
      <c r="B157" s="60"/>
      <c r="C157" s="60"/>
      <c r="D157" s="60"/>
      <c r="E157" s="60"/>
      <c r="F157" s="60"/>
      <c r="G157" s="60"/>
      <c r="H157" s="60"/>
      <c r="I157" s="60"/>
    </row>
    <row r="158" spans="2:9" ht="23.1" customHeight="1" x14ac:dyDescent="0.5">
      <c r="B158" s="60"/>
      <c r="C158" s="60"/>
      <c r="D158" s="60"/>
      <c r="E158" s="60"/>
      <c r="F158" s="60"/>
      <c r="G158" s="60"/>
      <c r="H158" s="60"/>
      <c r="I158" s="60"/>
    </row>
    <row r="159" spans="2:9" ht="23.1" customHeight="1" x14ac:dyDescent="0.5">
      <c r="B159" s="60"/>
      <c r="C159" s="60"/>
      <c r="D159" s="60"/>
      <c r="E159" s="60"/>
      <c r="F159" s="60"/>
      <c r="G159" s="60"/>
      <c r="H159" s="60"/>
      <c r="I159" s="60"/>
    </row>
    <row r="160" spans="2:9" ht="23.1" customHeight="1" x14ac:dyDescent="0.5">
      <c r="B160" s="60"/>
      <c r="C160" s="60"/>
      <c r="D160" s="60"/>
      <c r="E160" s="60"/>
      <c r="F160" s="60"/>
      <c r="G160" s="60"/>
      <c r="H160" s="60"/>
      <c r="I160" s="60"/>
    </row>
    <row r="161" spans="2:9" ht="23.1" customHeight="1" x14ac:dyDescent="0.5">
      <c r="B161" s="60"/>
      <c r="C161" s="60"/>
      <c r="D161" s="60"/>
      <c r="E161" s="60"/>
      <c r="F161" s="60"/>
      <c r="G161" s="60"/>
      <c r="H161" s="60"/>
      <c r="I161" s="60"/>
    </row>
    <row r="162" spans="2:9" ht="23.1" customHeight="1" x14ac:dyDescent="0.5">
      <c r="B162" s="60"/>
      <c r="C162" s="60"/>
      <c r="D162" s="60"/>
      <c r="E162" s="60"/>
      <c r="F162" s="60"/>
      <c r="G162" s="60"/>
      <c r="H162" s="60"/>
      <c r="I162" s="60"/>
    </row>
    <row r="163" spans="2:9" ht="21" customHeight="1" x14ac:dyDescent="0.5">
      <c r="B163" s="60"/>
      <c r="C163" s="60"/>
      <c r="D163" s="60"/>
      <c r="E163" s="60"/>
      <c r="F163" s="60"/>
      <c r="G163" s="60"/>
      <c r="H163" s="60"/>
      <c r="I163" s="60"/>
    </row>
    <row r="164" spans="2:9" ht="21" customHeight="1" x14ac:dyDescent="0.5">
      <c r="B164" s="60"/>
      <c r="C164" s="60"/>
      <c r="D164" s="60"/>
      <c r="E164" s="60"/>
      <c r="F164" s="60"/>
      <c r="G164" s="60"/>
      <c r="H164" s="60"/>
      <c r="I164" s="60"/>
    </row>
    <row r="165" spans="2:9" ht="21" customHeight="1" x14ac:dyDescent="0.5">
      <c r="B165" s="60"/>
      <c r="C165" s="60"/>
      <c r="D165" s="60"/>
      <c r="E165" s="60"/>
      <c r="F165" s="60"/>
      <c r="G165" s="60"/>
      <c r="H165" s="60"/>
      <c r="I165" s="60"/>
    </row>
    <row r="166" spans="2:9" ht="21" customHeight="1" x14ac:dyDescent="0.5">
      <c r="B166" s="60"/>
      <c r="C166" s="60"/>
      <c r="D166" s="60"/>
      <c r="E166" s="60"/>
      <c r="F166" s="60"/>
      <c r="G166" s="60"/>
      <c r="H166" s="60"/>
      <c r="I166" s="60"/>
    </row>
    <row r="167" spans="2:9" ht="21" customHeight="1" x14ac:dyDescent="0.5">
      <c r="B167" s="60"/>
      <c r="C167" s="60"/>
      <c r="D167" s="60"/>
      <c r="E167" s="60"/>
      <c r="F167" s="60"/>
      <c r="G167" s="60"/>
      <c r="H167" s="60"/>
      <c r="I167" s="60"/>
    </row>
    <row r="168" spans="2:9" ht="21" customHeight="1" x14ac:dyDescent="0.5">
      <c r="B168" s="60"/>
      <c r="C168" s="60"/>
      <c r="D168" s="60"/>
      <c r="E168" s="60"/>
      <c r="F168" s="60"/>
      <c r="G168" s="60"/>
      <c r="H168" s="60"/>
      <c r="I168" s="60"/>
    </row>
    <row r="169" spans="2:9" ht="21" customHeight="1" x14ac:dyDescent="0.5">
      <c r="B169" s="60"/>
      <c r="C169" s="60"/>
      <c r="D169" s="60"/>
      <c r="E169" s="60"/>
      <c r="F169" s="60"/>
      <c r="G169" s="60"/>
      <c r="H169" s="60"/>
      <c r="I169" s="60"/>
    </row>
    <row r="170" spans="2:9" ht="21" customHeight="1" x14ac:dyDescent="0.5">
      <c r="B170" s="60"/>
      <c r="C170" s="60"/>
      <c r="D170" s="60"/>
      <c r="E170" s="60"/>
      <c r="F170" s="60"/>
      <c r="G170" s="60"/>
      <c r="H170" s="60"/>
      <c r="I170" s="60"/>
    </row>
    <row r="171" spans="2:9" ht="21" customHeight="1" x14ac:dyDescent="0.5">
      <c r="B171" s="60"/>
      <c r="C171" s="60"/>
      <c r="D171" s="60"/>
      <c r="E171" s="60"/>
      <c r="F171" s="60"/>
      <c r="G171" s="60"/>
      <c r="H171" s="60"/>
      <c r="I171" s="60"/>
    </row>
    <row r="172" spans="2:9" ht="21" customHeight="1" x14ac:dyDescent="0.5">
      <c r="B172" s="60"/>
      <c r="C172" s="60"/>
      <c r="D172" s="60"/>
      <c r="E172" s="60"/>
      <c r="F172" s="60"/>
      <c r="G172" s="60"/>
      <c r="H172" s="60"/>
      <c r="I172" s="60"/>
    </row>
    <row r="173" spans="2:9" ht="21" customHeight="1" x14ac:dyDescent="0.5">
      <c r="B173" s="60"/>
      <c r="C173" s="60"/>
      <c r="D173" s="60"/>
      <c r="E173" s="60"/>
      <c r="F173" s="60"/>
      <c r="G173" s="60"/>
      <c r="H173" s="60"/>
      <c r="I173" s="60"/>
    </row>
    <row r="174" spans="2:9" ht="21" customHeight="1" x14ac:dyDescent="0.5">
      <c r="B174" s="60"/>
      <c r="C174" s="60"/>
      <c r="D174" s="60"/>
      <c r="E174" s="60"/>
      <c r="F174" s="60"/>
      <c r="G174" s="60"/>
      <c r="H174" s="60"/>
      <c r="I174" s="60"/>
    </row>
    <row r="175" spans="2:9" ht="21" customHeight="1" x14ac:dyDescent="0.5">
      <c r="B175" s="60"/>
      <c r="C175" s="60"/>
      <c r="D175" s="60"/>
      <c r="E175" s="60"/>
      <c r="F175" s="60"/>
      <c r="G175" s="60"/>
      <c r="H175" s="60"/>
      <c r="I175" s="60"/>
    </row>
    <row r="176" spans="2:9" ht="21" customHeight="1" x14ac:dyDescent="0.5">
      <c r="B176" s="60"/>
      <c r="C176" s="60"/>
      <c r="D176" s="60"/>
      <c r="E176" s="60"/>
      <c r="F176" s="60"/>
      <c r="G176" s="60"/>
      <c r="H176" s="60"/>
      <c r="I176" s="60"/>
    </row>
    <row r="177" spans="2:9" ht="21" customHeight="1" x14ac:dyDescent="0.5">
      <c r="B177" s="60"/>
      <c r="C177" s="60"/>
      <c r="D177" s="60"/>
      <c r="E177" s="60"/>
      <c r="F177" s="60"/>
      <c r="G177" s="60"/>
      <c r="H177" s="60"/>
      <c r="I177" s="60"/>
    </row>
    <row r="178" spans="2:9" ht="21" customHeight="1" x14ac:dyDescent="0.5">
      <c r="B178" s="60"/>
      <c r="C178" s="60"/>
      <c r="D178" s="60"/>
      <c r="E178" s="60"/>
      <c r="F178" s="60"/>
      <c r="G178" s="60"/>
      <c r="H178" s="60"/>
      <c r="I178" s="60"/>
    </row>
    <row r="179" spans="2:9" ht="21" customHeight="1" x14ac:dyDescent="0.5">
      <c r="B179" s="60"/>
      <c r="C179" s="60"/>
      <c r="D179" s="60"/>
      <c r="E179" s="60"/>
      <c r="F179" s="60"/>
      <c r="G179" s="60"/>
      <c r="H179" s="60"/>
      <c r="I179" s="60"/>
    </row>
    <row r="180" spans="2:9" ht="21" customHeight="1" x14ac:dyDescent="0.5">
      <c r="B180" s="60"/>
      <c r="C180" s="60"/>
      <c r="D180" s="60"/>
      <c r="E180" s="60"/>
      <c r="F180" s="60"/>
      <c r="G180" s="60"/>
      <c r="H180" s="60"/>
      <c r="I180" s="60"/>
    </row>
    <row r="181" spans="2:9" ht="21" customHeight="1" x14ac:dyDescent="0.5">
      <c r="B181" s="60"/>
      <c r="C181" s="60"/>
      <c r="D181" s="60"/>
      <c r="E181" s="60"/>
      <c r="F181" s="60"/>
      <c r="G181" s="60"/>
      <c r="H181" s="60"/>
      <c r="I181" s="60"/>
    </row>
    <row r="182" spans="2:9" ht="21" customHeight="1" x14ac:dyDescent="0.5">
      <c r="B182" s="60"/>
      <c r="C182" s="60"/>
      <c r="D182" s="60"/>
      <c r="E182" s="60"/>
      <c r="F182" s="60"/>
      <c r="G182" s="60"/>
      <c r="H182" s="60"/>
      <c r="I182" s="60"/>
    </row>
    <row r="183" spans="2:9" ht="21" customHeight="1" x14ac:dyDescent="0.5">
      <c r="B183" s="60"/>
      <c r="C183" s="60"/>
      <c r="D183" s="60"/>
      <c r="E183" s="60"/>
      <c r="F183" s="60"/>
      <c r="G183" s="60"/>
      <c r="H183" s="60"/>
      <c r="I183" s="60"/>
    </row>
    <row r="184" spans="2:9" ht="21" customHeight="1" x14ac:dyDescent="0.5">
      <c r="B184" s="60"/>
      <c r="C184" s="60"/>
      <c r="D184" s="60"/>
      <c r="E184" s="60"/>
      <c r="F184" s="60"/>
      <c r="G184" s="60"/>
      <c r="H184" s="60"/>
      <c r="I184" s="60"/>
    </row>
    <row r="185" spans="2:9" ht="21" customHeight="1" x14ac:dyDescent="0.5">
      <c r="B185" s="60"/>
      <c r="C185" s="60"/>
      <c r="D185" s="60"/>
      <c r="E185" s="60"/>
      <c r="F185" s="60"/>
      <c r="G185" s="60"/>
      <c r="H185" s="60"/>
      <c r="I185" s="60"/>
    </row>
    <row r="186" spans="2:9" ht="21" customHeight="1" x14ac:dyDescent="0.5">
      <c r="B186" s="60"/>
      <c r="C186" s="60"/>
      <c r="D186" s="60"/>
      <c r="E186" s="60"/>
      <c r="F186" s="60"/>
      <c r="G186" s="60"/>
      <c r="H186" s="60"/>
      <c r="I186" s="60"/>
    </row>
    <row r="187" spans="2:9" ht="21" customHeight="1" x14ac:dyDescent="0.5">
      <c r="B187" s="60"/>
      <c r="C187" s="60"/>
      <c r="D187" s="60"/>
      <c r="E187" s="60"/>
      <c r="F187" s="60"/>
      <c r="G187" s="60"/>
      <c r="H187" s="60"/>
      <c r="I187" s="60"/>
    </row>
    <row r="188" spans="2:9" ht="21" customHeight="1" x14ac:dyDescent="0.5">
      <c r="B188" s="60"/>
      <c r="C188" s="60"/>
      <c r="D188" s="60"/>
      <c r="E188" s="60"/>
      <c r="F188" s="60"/>
      <c r="G188" s="60"/>
      <c r="H188" s="60"/>
      <c r="I188" s="60"/>
    </row>
    <row r="189" spans="2:9" ht="21" customHeight="1" x14ac:dyDescent="0.5">
      <c r="B189" s="60"/>
      <c r="C189" s="60"/>
      <c r="D189" s="60"/>
      <c r="E189" s="60"/>
      <c r="F189" s="60"/>
      <c r="G189" s="60"/>
      <c r="H189" s="60"/>
      <c r="I189" s="60"/>
    </row>
    <row r="190" spans="2:9" ht="21" customHeight="1" x14ac:dyDescent="0.5">
      <c r="B190" s="60"/>
      <c r="C190" s="60"/>
      <c r="D190" s="60"/>
      <c r="E190" s="60"/>
      <c r="F190" s="60"/>
      <c r="G190" s="60"/>
      <c r="H190" s="60"/>
      <c r="I190" s="60"/>
    </row>
    <row r="191" spans="2:9" ht="21" customHeight="1" x14ac:dyDescent="0.5">
      <c r="B191" s="60"/>
      <c r="C191" s="60"/>
      <c r="D191" s="60"/>
      <c r="E191" s="60"/>
      <c r="F191" s="60"/>
      <c r="G191" s="60"/>
      <c r="H191" s="60"/>
      <c r="I191" s="60"/>
    </row>
    <row r="192" spans="2:9" ht="21" customHeight="1" x14ac:dyDescent="0.5">
      <c r="B192" s="60"/>
      <c r="C192" s="60"/>
      <c r="D192" s="60"/>
      <c r="E192" s="60"/>
      <c r="F192" s="60"/>
      <c r="G192" s="60"/>
      <c r="H192" s="60"/>
      <c r="I192" s="60"/>
    </row>
    <row r="193" spans="2:9" ht="21" customHeight="1" x14ac:dyDescent="0.5">
      <c r="B193" s="60"/>
      <c r="C193" s="60"/>
      <c r="D193" s="60"/>
      <c r="E193" s="60"/>
      <c r="F193" s="60"/>
      <c r="G193" s="60"/>
      <c r="H193" s="60"/>
      <c r="I193" s="60"/>
    </row>
    <row r="194" spans="2:9" ht="21" customHeight="1" x14ac:dyDescent="0.5">
      <c r="B194" s="60"/>
      <c r="C194" s="60"/>
      <c r="D194" s="60"/>
      <c r="E194" s="60"/>
      <c r="F194" s="60"/>
      <c r="G194" s="60"/>
      <c r="H194" s="60"/>
      <c r="I194" s="60"/>
    </row>
    <row r="195" spans="2:9" ht="21" customHeight="1" x14ac:dyDescent="0.5">
      <c r="B195" s="60"/>
      <c r="C195" s="60"/>
      <c r="D195" s="60"/>
      <c r="E195" s="60"/>
      <c r="F195" s="60"/>
      <c r="G195" s="60"/>
      <c r="H195" s="60"/>
      <c r="I195" s="60"/>
    </row>
    <row r="196" spans="2:9" ht="21" customHeight="1" x14ac:dyDescent="0.5">
      <c r="B196" s="60"/>
      <c r="C196" s="60"/>
      <c r="D196" s="60"/>
      <c r="E196" s="60"/>
      <c r="F196" s="60"/>
      <c r="G196" s="60"/>
      <c r="H196" s="60"/>
      <c r="I196" s="60"/>
    </row>
    <row r="197" spans="2:9" ht="21" customHeight="1" x14ac:dyDescent="0.5">
      <c r="B197" s="60"/>
      <c r="C197" s="60"/>
      <c r="D197" s="60"/>
      <c r="E197" s="60"/>
      <c r="F197" s="60"/>
      <c r="G197" s="60"/>
      <c r="H197" s="60"/>
      <c r="I197" s="60"/>
    </row>
    <row r="198" spans="2:9" ht="21" customHeight="1" x14ac:dyDescent="0.5">
      <c r="B198" s="60"/>
      <c r="C198" s="60"/>
      <c r="D198" s="60"/>
      <c r="E198" s="60"/>
      <c r="F198" s="60"/>
      <c r="G198" s="60"/>
      <c r="H198" s="60"/>
      <c r="I198" s="60"/>
    </row>
    <row r="199" spans="2:9" ht="21" customHeight="1" x14ac:dyDescent="0.5">
      <c r="B199" s="60"/>
      <c r="C199" s="60"/>
      <c r="D199" s="60"/>
      <c r="E199" s="60"/>
      <c r="F199" s="60"/>
      <c r="G199" s="60"/>
      <c r="H199" s="60"/>
      <c r="I199" s="60"/>
    </row>
    <row r="200" spans="2:9" ht="21" customHeight="1" x14ac:dyDescent="0.5">
      <c r="B200" s="60"/>
      <c r="C200" s="60"/>
      <c r="D200" s="60"/>
      <c r="E200" s="60"/>
      <c r="F200" s="60"/>
      <c r="G200" s="60"/>
      <c r="H200" s="60"/>
      <c r="I200" s="60"/>
    </row>
    <row r="201" spans="2:9" ht="21" customHeight="1" x14ac:dyDescent="0.5">
      <c r="B201" s="60"/>
      <c r="C201" s="60"/>
      <c r="D201" s="60"/>
      <c r="E201" s="60"/>
      <c r="F201" s="60"/>
      <c r="G201" s="60"/>
      <c r="H201" s="60"/>
      <c r="I201" s="60"/>
    </row>
    <row r="202" spans="2:9" ht="21" customHeight="1" x14ac:dyDescent="0.5">
      <c r="B202" s="60"/>
      <c r="C202" s="60"/>
      <c r="D202" s="60"/>
      <c r="E202" s="60"/>
      <c r="F202" s="60"/>
      <c r="G202" s="60"/>
      <c r="H202" s="60"/>
      <c r="I202" s="60"/>
    </row>
    <row r="203" spans="2:9" ht="21" customHeight="1" x14ac:dyDescent="0.5">
      <c r="B203" s="60"/>
      <c r="C203" s="60"/>
      <c r="D203" s="60"/>
      <c r="E203" s="60"/>
      <c r="F203" s="60"/>
      <c r="G203" s="60"/>
      <c r="H203" s="60"/>
      <c r="I203" s="60"/>
    </row>
    <row r="204" spans="2:9" ht="21" customHeight="1" x14ac:dyDescent="0.5">
      <c r="B204" s="60"/>
      <c r="C204" s="60"/>
      <c r="D204" s="60"/>
      <c r="E204" s="60"/>
      <c r="F204" s="60"/>
      <c r="G204" s="60"/>
      <c r="H204" s="60"/>
      <c r="I204" s="60"/>
    </row>
    <row r="205" spans="2:9" ht="21" customHeight="1" x14ac:dyDescent="0.5">
      <c r="B205" s="60"/>
      <c r="C205" s="60"/>
      <c r="D205" s="60"/>
      <c r="E205" s="60"/>
      <c r="F205" s="60"/>
      <c r="G205" s="60"/>
      <c r="H205" s="60"/>
      <c r="I205" s="60"/>
    </row>
    <row r="206" spans="2:9" ht="21" customHeight="1" x14ac:dyDescent="0.5">
      <c r="B206" s="60"/>
      <c r="C206" s="60"/>
      <c r="D206" s="60"/>
      <c r="E206" s="60"/>
      <c r="F206" s="60"/>
      <c r="G206" s="60"/>
      <c r="H206" s="60"/>
      <c r="I206" s="60"/>
    </row>
    <row r="207" spans="2:9" ht="21" customHeight="1" x14ac:dyDescent="0.5">
      <c r="B207" s="60"/>
      <c r="C207" s="60"/>
      <c r="D207" s="60"/>
      <c r="E207" s="60"/>
      <c r="F207" s="60"/>
      <c r="G207" s="60"/>
      <c r="H207" s="60"/>
      <c r="I207" s="60"/>
    </row>
    <row r="208" spans="2:9" ht="21" customHeight="1" x14ac:dyDescent="0.5">
      <c r="B208" s="60"/>
      <c r="C208" s="60"/>
      <c r="D208" s="60"/>
      <c r="E208" s="60"/>
      <c r="F208" s="60"/>
      <c r="G208" s="60"/>
      <c r="H208" s="60"/>
      <c r="I208" s="60"/>
    </row>
    <row r="209" spans="2:9" ht="21" customHeight="1" x14ac:dyDescent="0.5">
      <c r="B209" s="60"/>
      <c r="C209" s="60"/>
      <c r="D209" s="60"/>
      <c r="E209" s="60"/>
      <c r="F209" s="60"/>
      <c r="G209" s="60"/>
      <c r="H209" s="60"/>
      <c r="I209" s="60"/>
    </row>
    <row r="210" spans="2:9" ht="21" customHeight="1" x14ac:dyDescent="0.5">
      <c r="B210" s="60"/>
      <c r="C210" s="60"/>
      <c r="D210" s="60"/>
      <c r="E210" s="60"/>
      <c r="F210" s="60"/>
      <c r="G210" s="60"/>
      <c r="H210" s="60"/>
      <c r="I210" s="60"/>
    </row>
    <row r="211" spans="2:9" ht="21" customHeight="1" x14ac:dyDescent="0.5">
      <c r="B211" s="60"/>
      <c r="C211" s="60"/>
      <c r="D211" s="60"/>
      <c r="E211" s="60"/>
      <c r="F211" s="60"/>
      <c r="G211" s="60"/>
      <c r="H211" s="60"/>
      <c r="I211" s="60"/>
    </row>
    <row r="212" spans="2:9" ht="21" customHeight="1" x14ac:dyDescent="0.5">
      <c r="B212" s="60"/>
      <c r="C212" s="60"/>
      <c r="D212" s="60"/>
      <c r="E212" s="60"/>
      <c r="F212" s="60"/>
      <c r="G212" s="60"/>
      <c r="H212" s="60"/>
      <c r="I212" s="60"/>
    </row>
    <row r="213" spans="2:9" ht="21" customHeight="1" x14ac:dyDescent="0.5">
      <c r="B213" s="60"/>
      <c r="C213" s="60"/>
      <c r="D213" s="60"/>
      <c r="E213" s="60"/>
      <c r="F213" s="60"/>
      <c r="G213" s="60"/>
      <c r="H213" s="60"/>
      <c r="I213" s="60"/>
    </row>
    <row r="214" spans="2:9" ht="21" customHeight="1" x14ac:dyDescent="0.5">
      <c r="B214" s="60"/>
      <c r="C214" s="60"/>
      <c r="D214" s="60"/>
      <c r="E214" s="60"/>
      <c r="F214" s="60"/>
      <c r="G214" s="60"/>
      <c r="H214" s="60"/>
      <c r="I214" s="60"/>
    </row>
    <row r="215" spans="2:9" ht="21" customHeight="1" x14ac:dyDescent="0.5">
      <c r="B215" s="60"/>
      <c r="C215" s="60"/>
      <c r="D215" s="60"/>
      <c r="E215" s="60"/>
      <c r="F215" s="60"/>
      <c r="G215" s="60"/>
      <c r="H215" s="60"/>
      <c r="I215" s="60"/>
    </row>
    <row r="216" spans="2:9" ht="21" customHeight="1" x14ac:dyDescent="0.5">
      <c r="B216" s="60"/>
      <c r="C216" s="60"/>
      <c r="D216" s="60"/>
      <c r="E216" s="60"/>
      <c r="F216" s="60"/>
      <c r="G216" s="60"/>
      <c r="H216" s="60"/>
      <c r="I216" s="60"/>
    </row>
    <row r="217" spans="2:9" ht="21" customHeight="1" x14ac:dyDescent="0.5">
      <c r="B217" s="60"/>
      <c r="C217" s="60"/>
      <c r="D217" s="60"/>
      <c r="E217" s="60"/>
      <c r="F217" s="60"/>
      <c r="G217" s="60"/>
      <c r="H217" s="60"/>
      <c r="I217" s="60"/>
    </row>
    <row r="218" spans="2:9" ht="21" customHeight="1" x14ac:dyDescent="0.5">
      <c r="B218" s="60"/>
      <c r="C218" s="60"/>
      <c r="D218" s="60"/>
      <c r="E218" s="60"/>
      <c r="F218" s="60"/>
      <c r="G218" s="60"/>
      <c r="H218" s="60"/>
      <c r="I218" s="60"/>
    </row>
    <row r="219" spans="2:9" ht="21" customHeight="1" x14ac:dyDescent="0.5">
      <c r="B219" s="60"/>
      <c r="C219" s="60"/>
      <c r="D219" s="60"/>
      <c r="E219" s="60"/>
      <c r="F219" s="60"/>
      <c r="G219" s="60"/>
      <c r="H219" s="60"/>
      <c r="I219" s="60"/>
    </row>
    <row r="220" spans="2:9" ht="21" customHeight="1" x14ac:dyDescent="0.5">
      <c r="B220" s="60"/>
      <c r="C220" s="60"/>
      <c r="D220" s="60"/>
      <c r="E220" s="60"/>
      <c r="F220" s="60"/>
      <c r="G220" s="60"/>
      <c r="H220" s="60"/>
      <c r="I220" s="60"/>
    </row>
    <row r="221" spans="2:9" ht="21" customHeight="1" x14ac:dyDescent="0.5">
      <c r="B221" s="60"/>
      <c r="C221" s="60"/>
      <c r="D221" s="60"/>
      <c r="E221" s="60"/>
      <c r="F221" s="60"/>
      <c r="G221" s="60"/>
      <c r="H221" s="60"/>
      <c r="I221" s="60"/>
    </row>
    <row r="222" spans="2:9" ht="21" customHeight="1" x14ac:dyDescent="0.5">
      <c r="B222" s="60"/>
      <c r="C222" s="60"/>
      <c r="D222" s="60"/>
      <c r="E222" s="60"/>
      <c r="F222" s="60"/>
      <c r="G222" s="60"/>
      <c r="H222" s="60"/>
      <c r="I222" s="60"/>
    </row>
    <row r="223" spans="2:9" ht="21" customHeight="1" x14ac:dyDescent="0.5">
      <c r="B223" s="60"/>
      <c r="C223" s="60"/>
      <c r="D223" s="60"/>
      <c r="E223" s="60"/>
      <c r="F223" s="60"/>
      <c r="G223" s="60"/>
      <c r="H223" s="60"/>
      <c r="I223" s="60"/>
    </row>
    <row r="224" spans="2:9" ht="21" customHeight="1" x14ac:dyDescent="0.5">
      <c r="B224" s="60"/>
      <c r="C224" s="60"/>
      <c r="D224" s="60"/>
      <c r="E224" s="60"/>
      <c r="F224" s="60"/>
      <c r="G224" s="60"/>
      <c r="H224" s="60"/>
      <c r="I224" s="60"/>
    </row>
    <row r="225" spans="2:9" ht="21" customHeight="1" x14ac:dyDescent="0.5">
      <c r="B225" s="60"/>
      <c r="C225" s="60"/>
      <c r="D225" s="60"/>
      <c r="E225" s="60"/>
      <c r="F225" s="60"/>
      <c r="G225" s="60"/>
      <c r="H225" s="60"/>
      <c r="I225" s="60"/>
    </row>
    <row r="226" spans="2:9" ht="21" customHeight="1" x14ac:dyDescent="0.5">
      <c r="B226" s="60"/>
      <c r="C226" s="60"/>
      <c r="D226" s="60"/>
      <c r="E226" s="60"/>
      <c r="F226" s="60"/>
      <c r="G226" s="60"/>
      <c r="H226" s="60"/>
      <c r="I226" s="60"/>
    </row>
    <row r="227" spans="2:9" ht="21" customHeight="1" x14ac:dyDescent="0.5">
      <c r="B227" s="60"/>
      <c r="C227" s="60"/>
      <c r="D227" s="60"/>
      <c r="E227" s="60"/>
      <c r="F227" s="60"/>
      <c r="G227" s="60"/>
      <c r="H227" s="60"/>
      <c r="I227" s="60"/>
    </row>
    <row r="228" spans="2:9" ht="21" customHeight="1" x14ac:dyDescent="0.5">
      <c r="B228" s="60"/>
      <c r="C228" s="60"/>
      <c r="D228" s="60"/>
      <c r="E228" s="60"/>
      <c r="F228" s="60"/>
      <c r="G228" s="60"/>
      <c r="H228" s="60"/>
      <c r="I228" s="60"/>
    </row>
    <row r="229" spans="2:9" ht="21" customHeight="1" x14ac:dyDescent="0.5">
      <c r="B229" s="60"/>
      <c r="C229" s="60"/>
      <c r="D229" s="60"/>
      <c r="E229" s="60"/>
      <c r="F229" s="60"/>
      <c r="G229" s="60"/>
      <c r="H229" s="60"/>
      <c r="I229" s="60"/>
    </row>
    <row r="230" spans="2:9" ht="21" customHeight="1" x14ac:dyDescent="0.5">
      <c r="B230" s="60"/>
      <c r="C230" s="60"/>
      <c r="D230" s="60"/>
      <c r="E230" s="60"/>
      <c r="F230" s="60"/>
      <c r="G230" s="60"/>
      <c r="H230" s="60"/>
      <c r="I230" s="60"/>
    </row>
    <row r="231" spans="2:9" ht="21" customHeight="1" x14ac:dyDescent="0.5">
      <c r="B231" s="60"/>
      <c r="C231" s="60"/>
      <c r="D231" s="60"/>
      <c r="E231" s="60"/>
      <c r="F231" s="60"/>
      <c r="G231" s="60"/>
      <c r="H231" s="60"/>
      <c r="I231" s="60"/>
    </row>
    <row r="232" spans="2:9" ht="21" customHeight="1" x14ac:dyDescent="0.5">
      <c r="B232" s="60"/>
      <c r="C232" s="60"/>
      <c r="D232" s="60"/>
      <c r="E232" s="60"/>
      <c r="F232" s="60"/>
      <c r="G232" s="60"/>
      <c r="H232" s="60"/>
      <c r="I232" s="60"/>
    </row>
    <row r="233" spans="2:9" ht="21" customHeight="1" x14ac:dyDescent="0.5">
      <c r="B233" s="60"/>
      <c r="C233" s="60"/>
      <c r="D233" s="60"/>
      <c r="E233" s="60"/>
      <c r="F233" s="60"/>
      <c r="G233" s="60"/>
      <c r="H233" s="60"/>
      <c r="I233" s="60"/>
    </row>
    <row r="234" spans="2:9" ht="21" customHeight="1" x14ac:dyDescent="0.5">
      <c r="B234" s="60"/>
      <c r="C234" s="60"/>
      <c r="D234" s="60"/>
      <c r="E234" s="60"/>
      <c r="F234" s="60"/>
      <c r="G234" s="60"/>
      <c r="H234" s="60"/>
      <c r="I234" s="60"/>
    </row>
    <row r="235" spans="2:9" ht="21" customHeight="1" x14ac:dyDescent="0.5">
      <c r="B235" s="60"/>
      <c r="C235" s="60"/>
      <c r="D235" s="60"/>
      <c r="E235" s="60"/>
      <c r="F235" s="60"/>
      <c r="G235" s="60"/>
      <c r="H235" s="60"/>
      <c r="I235" s="60"/>
    </row>
    <row r="236" spans="2:9" ht="21" customHeight="1" x14ac:dyDescent="0.5">
      <c r="B236" s="60"/>
      <c r="C236" s="60"/>
      <c r="D236" s="60"/>
      <c r="E236" s="60"/>
      <c r="F236" s="60"/>
      <c r="G236" s="60"/>
      <c r="H236" s="60"/>
      <c r="I236" s="60"/>
    </row>
    <row r="237" spans="2:9" ht="21" customHeight="1" x14ac:dyDescent="0.5">
      <c r="B237" s="60"/>
      <c r="C237" s="60"/>
      <c r="D237" s="60"/>
      <c r="E237" s="60"/>
      <c r="F237" s="60"/>
      <c r="G237" s="60"/>
      <c r="H237" s="60"/>
      <c r="I237" s="60"/>
    </row>
    <row r="238" spans="2:9" ht="21" customHeight="1" x14ac:dyDescent="0.5">
      <c r="B238" s="60"/>
      <c r="C238" s="60"/>
      <c r="D238" s="60"/>
      <c r="E238" s="60"/>
      <c r="F238" s="60"/>
      <c r="G238" s="60"/>
      <c r="H238" s="60"/>
      <c r="I238" s="60"/>
    </row>
    <row r="239" spans="2:9" ht="21" customHeight="1" x14ac:dyDescent="0.5">
      <c r="B239" s="60"/>
      <c r="C239" s="60"/>
      <c r="D239" s="60"/>
      <c r="E239" s="60"/>
      <c r="F239" s="60"/>
      <c r="G239" s="60"/>
      <c r="H239" s="60"/>
      <c r="I239" s="60"/>
    </row>
    <row r="240" spans="2:9" ht="21" customHeight="1" x14ac:dyDescent="0.5">
      <c r="B240" s="60"/>
      <c r="C240" s="60"/>
      <c r="D240" s="60"/>
      <c r="E240" s="60"/>
      <c r="F240" s="60"/>
      <c r="G240" s="60"/>
      <c r="H240" s="60"/>
      <c r="I240" s="60"/>
    </row>
    <row r="241" spans="2:9" ht="21" customHeight="1" x14ac:dyDescent="0.5">
      <c r="B241" s="60"/>
      <c r="C241" s="60"/>
      <c r="D241" s="60"/>
      <c r="E241" s="60"/>
      <c r="F241" s="60"/>
      <c r="G241" s="60"/>
      <c r="H241" s="60"/>
      <c r="I241" s="60"/>
    </row>
    <row r="242" spans="2:9" ht="21" customHeight="1" x14ac:dyDescent="0.5">
      <c r="B242" s="60"/>
      <c r="C242" s="60"/>
      <c r="D242" s="60"/>
      <c r="E242" s="60"/>
      <c r="F242" s="60"/>
      <c r="G242" s="60"/>
      <c r="H242" s="60"/>
      <c r="I242" s="60"/>
    </row>
    <row r="243" spans="2:9" ht="21" customHeight="1" x14ac:dyDescent="0.5">
      <c r="B243" s="60"/>
      <c r="C243" s="60"/>
      <c r="D243" s="60"/>
      <c r="E243" s="60"/>
      <c r="F243" s="60"/>
      <c r="G243" s="60"/>
      <c r="H243" s="60"/>
      <c r="I243" s="60"/>
    </row>
    <row r="244" spans="2:9" ht="21" customHeight="1" x14ac:dyDescent="0.5">
      <c r="B244" s="60"/>
      <c r="C244" s="60"/>
      <c r="D244" s="60"/>
      <c r="E244" s="60"/>
      <c r="F244" s="60"/>
      <c r="G244" s="60"/>
      <c r="H244" s="60"/>
      <c r="I244" s="60"/>
    </row>
    <row r="245" spans="2:9" ht="21" customHeight="1" x14ac:dyDescent="0.5">
      <c r="B245" s="60"/>
      <c r="C245" s="60"/>
      <c r="D245" s="60"/>
      <c r="E245" s="60"/>
      <c r="F245" s="60"/>
      <c r="G245" s="60"/>
      <c r="H245" s="60"/>
      <c r="I245" s="60"/>
    </row>
    <row r="246" spans="2:9" ht="21" customHeight="1" x14ac:dyDescent="0.5">
      <c r="B246" s="60"/>
      <c r="C246" s="60"/>
      <c r="D246" s="60"/>
      <c r="E246" s="60"/>
      <c r="F246" s="60"/>
      <c r="G246" s="60"/>
      <c r="H246" s="60"/>
      <c r="I246" s="60"/>
    </row>
    <row r="247" spans="2:9" ht="21" customHeight="1" x14ac:dyDescent="0.5">
      <c r="B247" s="60"/>
      <c r="C247" s="60"/>
      <c r="D247" s="60"/>
      <c r="E247" s="60"/>
      <c r="F247" s="60"/>
      <c r="G247" s="60"/>
      <c r="H247" s="60"/>
      <c r="I247" s="60"/>
    </row>
    <row r="248" spans="2:9" ht="21" customHeight="1" x14ac:dyDescent="0.5">
      <c r="B248" s="60"/>
      <c r="C248" s="60"/>
      <c r="D248" s="60"/>
      <c r="E248" s="60"/>
      <c r="F248" s="60"/>
      <c r="G248" s="60"/>
      <c r="H248" s="60"/>
      <c r="I248" s="60"/>
    </row>
    <row r="249" spans="2:9" ht="21" customHeight="1" x14ac:dyDescent="0.5">
      <c r="B249" s="60"/>
      <c r="C249" s="60"/>
      <c r="D249" s="60"/>
      <c r="E249" s="60"/>
      <c r="F249" s="60"/>
      <c r="G249" s="60"/>
      <c r="H249" s="60"/>
      <c r="I249" s="60"/>
    </row>
    <row r="250" spans="2:9" ht="21" customHeight="1" x14ac:dyDescent="0.5">
      <c r="B250" s="60"/>
      <c r="C250" s="60"/>
      <c r="D250" s="60"/>
      <c r="E250" s="60"/>
      <c r="F250" s="60"/>
      <c r="G250" s="60"/>
      <c r="H250" s="60"/>
      <c r="I250" s="60"/>
    </row>
    <row r="251" spans="2:9" ht="21" customHeight="1" x14ac:dyDescent="0.5">
      <c r="B251" s="60"/>
      <c r="C251" s="60"/>
      <c r="D251" s="60"/>
      <c r="E251" s="60"/>
      <c r="F251" s="60"/>
      <c r="G251" s="60"/>
      <c r="H251" s="60"/>
      <c r="I251" s="60"/>
    </row>
    <row r="252" spans="2:9" ht="21" customHeight="1" x14ac:dyDescent="0.5">
      <c r="B252" s="60"/>
      <c r="C252" s="60"/>
      <c r="D252" s="60"/>
      <c r="E252" s="60"/>
      <c r="F252" s="60"/>
      <c r="G252" s="60"/>
      <c r="H252" s="60"/>
      <c r="I252" s="60"/>
    </row>
    <row r="253" spans="2:9" ht="21" customHeight="1" x14ac:dyDescent="0.5">
      <c r="B253" s="60"/>
      <c r="C253" s="60"/>
      <c r="D253" s="60"/>
      <c r="E253" s="60"/>
      <c r="F253" s="60"/>
      <c r="G253" s="60"/>
      <c r="H253" s="60"/>
      <c r="I253" s="60"/>
    </row>
    <row r="254" spans="2:9" ht="21" customHeight="1" x14ac:dyDescent="0.5">
      <c r="B254" s="60"/>
      <c r="C254" s="60"/>
      <c r="D254" s="60"/>
      <c r="E254" s="60"/>
      <c r="F254" s="60"/>
      <c r="G254" s="60"/>
      <c r="H254" s="60"/>
      <c r="I254" s="60"/>
    </row>
    <row r="255" spans="2:9" ht="21" customHeight="1" x14ac:dyDescent="0.5">
      <c r="B255" s="60"/>
      <c r="C255" s="60"/>
      <c r="D255" s="60"/>
      <c r="E255" s="60"/>
      <c r="F255" s="60"/>
      <c r="G255" s="60"/>
      <c r="H255" s="60"/>
      <c r="I255" s="60"/>
    </row>
    <row r="256" spans="2:9" ht="21" customHeight="1" x14ac:dyDescent="0.5">
      <c r="B256" s="60"/>
      <c r="C256" s="60"/>
      <c r="D256" s="60"/>
      <c r="E256" s="60"/>
      <c r="F256" s="60"/>
      <c r="G256" s="60"/>
      <c r="H256" s="60"/>
      <c r="I256" s="60"/>
    </row>
    <row r="257" spans="2:9" ht="21" customHeight="1" x14ac:dyDescent="0.5">
      <c r="B257" s="60"/>
      <c r="C257" s="60"/>
      <c r="D257" s="60"/>
      <c r="E257" s="60"/>
      <c r="F257" s="60"/>
      <c r="G257" s="60"/>
      <c r="H257" s="60"/>
      <c r="I257" s="60"/>
    </row>
    <row r="258" spans="2:9" ht="21" customHeight="1" x14ac:dyDescent="0.5">
      <c r="B258" s="60"/>
      <c r="C258" s="60"/>
      <c r="D258" s="60"/>
      <c r="E258" s="60"/>
      <c r="F258" s="60"/>
      <c r="G258" s="60"/>
      <c r="H258" s="60"/>
      <c r="I258" s="60"/>
    </row>
    <row r="259" spans="2:9" ht="21" customHeight="1" x14ac:dyDescent="0.5">
      <c r="B259" s="60"/>
      <c r="C259" s="60"/>
      <c r="D259" s="60"/>
      <c r="E259" s="60"/>
      <c r="F259" s="60"/>
      <c r="G259" s="60"/>
      <c r="H259" s="60"/>
      <c r="I259" s="60"/>
    </row>
    <row r="260" spans="2:9" ht="21" customHeight="1" x14ac:dyDescent="0.5">
      <c r="B260" s="60"/>
      <c r="C260" s="60"/>
      <c r="D260" s="60"/>
      <c r="E260" s="60"/>
      <c r="F260" s="60"/>
      <c r="G260" s="60"/>
      <c r="H260" s="60"/>
      <c r="I260" s="60"/>
    </row>
    <row r="261" spans="2:9" ht="21" customHeight="1" x14ac:dyDescent="0.5">
      <c r="B261" s="60"/>
      <c r="C261" s="60"/>
      <c r="D261" s="60"/>
      <c r="E261" s="60"/>
      <c r="F261" s="60"/>
      <c r="G261" s="60"/>
      <c r="H261" s="60"/>
      <c r="I261" s="60"/>
    </row>
    <row r="262" spans="2:9" ht="21" customHeight="1" x14ac:dyDescent="0.5">
      <c r="B262" s="60"/>
      <c r="C262" s="60"/>
      <c r="D262" s="60"/>
      <c r="E262" s="60"/>
      <c r="F262" s="60"/>
      <c r="G262" s="60"/>
      <c r="H262" s="60"/>
      <c r="I262" s="60"/>
    </row>
    <row r="263" spans="2:9" ht="21" customHeight="1" x14ac:dyDescent="0.5">
      <c r="B263" s="60"/>
      <c r="C263" s="60"/>
      <c r="D263" s="60"/>
      <c r="E263" s="60"/>
      <c r="F263" s="60"/>
      <c r="G263" s="60"/>
      <c r="H263" s="60"/>
      <c r="I263" s="60"/>
    </row>
    <row r="264" spans="2:9" ht="21" customHeight="1" x14ac:dyDescent="0.5">
      <c r="B264" s="60"/>
      <c r="C264" s="60"/>
      <c r="D264" s="60"/>
      <c r="E264" s="60"/>
      <c r="F264" s="60"/>
      <c r="G264" s="60"/>
      <c r="H264" s="60"/>
      <c r="I264" s="60"/>
    </row>
    <row r="265" spans="2:9" ht="21" customHeight="1" x14ac:dyDescent="0.5">
      <c r="B265" s="60"/>
      <c r="C265" s="60"/>
      <c r="D265" s="60"/>
      <c r="E265" s="60"/>
      <c r="F265" s="60"/>
      <c r="G265" s="60"/>
      <c r="H265" s="60"/>
      <c r="I265" s="60"/>
    </row>
    <row r="266" spans="2:9" ht="21" customHeight="1" x14ac:dyDescent="0.5">
      <c r="B266" s="60"/>
      <c r="C266" s="60"/>
      <c r="D266" s="60"/>
      <c r="E266" s="60"/>
      <c r="F266" s="60"/>
      <c r="G266" s="60"/>
      <c r="H266" s="60"/>
      <c r="I266" s="60"/>
    </row>
    <row r="267" spans="2:9" ht="21" customHeight="1" x14ac:dyDescent="0.5">
      <c r="B267" s="60"/>
      <c r="C267" s="60"/>
      <c r="D267" s="60"/>
      <c r="E267" s="60"/>
      <c r="F267" s="60"/>
      <c r="G267" s="60"/>
      <c r="H267" s="60"/>
      <c r="I267" s="60"/>
    </row>
    <row r="268" spans="2:9" ht="21" customHeight="1" x14ac:dyDescent="0.5">
      <c r="B268" s="60"/>
      <c r="C268" s="60"/>
      <c r="D268" s="60"/>
      <c r="E268" s="60"/>
      <c r="F268" s="60"/>
      <c r="G268" s="60"/>
      <c r="H268" s="60"/>
      <c r="I268" s="60"/>
    </row>
    <row r="269" spans="2:9" ht="21" customHeight="1" x14ac:dyDescent="0.5">
      <c r="B269" s="60"/>
      <c r="C269" s="60"/>
      <c r="D269" s="60"/>
      <c r="E269" s="60"/>
      <c r="F269" s="60"/>
      <c r="G269" s="60"/>
      <c r="H269" s="60"/>
      <c r="I269" s="60"/>
    </row>
    <row r="270" spans="2:9" ht="21" customHeight="1" x14ac:dyDescent="0.5">
      <c r="B270" s="60"/>
      <c r="C270" s="60"/>
      <c r="D270" s="60"/>
      <c r="E270" s="60"/>
      <c r="F270" s="60"/>
      <c r="G270" s="60"/>
      <c r="H270" s="60"/>
      <c r="I270" s="60"/>
    </row>
    <row r="271" spans="2:9" ht="21" customHeight="1" x14ac:dyDescent="0.5">
      <c r="B271" s="60"/>
      <c r="C271" s="60"/>
      <c r="D271" s="60"/>
      <c r="E271" s="60"/>
      <c r="F271" s="60"/>
      <c r="G271" s="60"/>
      <c r="H271" s="60"/>
      <c r="I271" s="60"/>
    </row>
    <row r="272" spans="2:9" ht="21" customHeight="1" x14ac:dyDescent="0.5">
      <c r="B272" s="60"/>
      <c r="C272" s="60"/>
      <c r="D272" s="60"/>
      <c r="E272" s="60"/>
      <c r="F272" s="60"/>
      <c r="G272" s="60"/>
      <c r="H272" s="60"/>
      <c r="I272" s="60"/>
    </row>
    <row r="273" spans="2:9" ht="21" customHeight="1" x14ac:dyDescent="0.5">
      <c r="B273" s="60"/>
      <c r="C273" s="60"/>
      <c r="D273" s="60"/>
      <c r="E273" s="60"/>
      <c r="F273" s="60"/>
      <c r="G273" s="60"/>
      <c r="H273" s="60"/>
      <c r="I273" s="60"/>
    </row>
    <row r="274" spans="2:9" ht="21" customHeight="1" x14ac:dyDescent="0.5">
      <c r="B274" s="60"/>
      <c r="C274" s="60"/>
      <c r="D274" s="60"/>
      <c r="E274" s="60"/>
      <c r="F274" s="60"/>
      <c r="G274" s="60"/>
      <c r="H274" s="60"/>
      <c r="I274" s="60"/>
    </row>
    <row r="275" spans="2:9" ht="21" customHeight="1" x14ac:dyDescent="0.5">
      <c r="B275" s="60"/>
      <c r="C275" s="60"/>
      <c r="D275" s="60"/>
      <c r="E275" s="60"/>
      <c r="F275" s="60"/>
      <c r="G275" s="60"/>
      <c r="H275" s="60"/>
      <c r="I275" s="60"/>
    </row>
    <row r="276" spans="2:9" ht="21" customHeight="1" x14ac:dyDescent="0.5">
      <c r="B276" s="60"/>
      <c r="C276" s="60"/>
      <c r="D276" s="60"/>
      <c r="E276" s="60"/>
      <c r="F276" s="60"/>
      <c r="G276" s="60"/>
      <c r="H276" s="60"/>
      <c r="I276" s="60"/>
    </row>
    <row r="277" spans="2:9" ht="21" customHeight="1" x14ac:dyDescent="0.5">
      <c r="B277" s="60"/>
      <c r="C277" s="60"/>
      <c r="D277" s="60"/>
      <c r="E277" s="60"/>
      <c r="F277" s="60"/>
      <c r="G277" s="60"/>
      <c r="H277" s="60"/>
      <c r="I277" s="60"/>
    </row>
    <row r="278" spans="2:9" ht="21" customHeight="1" x14ac:dyDescent="0.5">
      <c r="B278" s="60"/>
      <c r="C278" s="60"/>
      <c r="D278" s="60"/>
      <c r="E278" s="60"/>
      <c r="F278" s="60"/>
      <c r="G278" s="60"/>
      <c r="H278" s="60"/>
      <c r="I278" s="60"/>
    </row>
    <row r="279" spans="2:9" ht="21" customHeight="1" x14ac:dyDescent="0.5">
      <c r="B279" s="60"/>
      <c r="C279" s="60"/>
      <c r="D279" s="60"/>
      <c r="E279" s="60"/>
      <c r="F279" s="60"/>
      <c r="G279" s="60"/>
      <c r="H279" s="60"/>
      <c r="I279" s="60"/>
    </row>
    <row r="280" spans="2:9" ht="21" customHeight="1" x14ac:dyDescent="0.5">
      <c r="B280" s="60"/>
      <c r="C280" s="60"/>
      <c r="D280" s="60"/>
      <c r="E280" s="60"/>
      <c r="F280" s="60"/>
      <c r="G280" s="60"/>
      <c r="H280" s="60"/>
      <c r="I280" s="60"/>
    </row>
    <row r="281" spans="2:9" ht="21" customHeight="1" x14ac:dyDescent="0.5">
      <c r="B281" s="60"/>
      <c r="C281" s="60"/>
      <c r="D281" s="60"/>
      <c r="E281" s="60"/>
      <c r="F281" s="60"/>
      <c r="G281" s="60"/>
      <c r="H281" s="60"/>
      <c r="I281" s="60"/>
    </row>
    <row r="282" spans="2:9" ht="21" customHeight="1" x14ac:dyDescent="0.5">
      <c r="B282" s="60"/>
      <c r="C282" s="60"/>
      <c r="D282" s="60"/>
      <c r="E282" s="60"/>
      <c r="F282" s="60"/>
      <c r="G282" s="60"/>
      <c r="H282" s="60"/>
      <c r="I282" s="60"/>
    </row>
    <row r="283" spans="2:9" ht="21" customHeight="1" x14ac:dyDescent="0.5">
      <c r="B283" s="60"/>
      <c r="C283" s="60"/>
      <c r="D283" s="60"/>
      <c r="E283" s="60"/>
      <c r="F283" s="60"/>
      <c r="G283" s="60"/>
      <c r="H283" s="60"/>
      <c r="I283" s="60"/>
    </row>
    <row r="284" spans="2:9" ht="21" customHeight="1" x14ac:dyDescent="0.5">
      <c r="B284" s="60"/>
      <c r="C284" s="60"/>
      <c r="D284" s="60"/>
      <c r="E284" s="60"/>
      <c r="F284" s="60"/>
      <c r="G284" s="60"/>
      <c r="H284" s="60"/>
      <c r="I284" s="60"/>
    </row>
    <row r="285" spans="2:9" ht="21" customHeight="1" x14ac:dyDescent="0.5">
      <c r="B285" s="60"/>
      <c r="C285" s="60"/>
      <c r="D285" s="60"/>
      <c r="E285" s="60"/>
      <c r="F285" s="60"/>
      <c r="G285" s="60"/>
      <c r="H285" s="60"/>
      <c r="I285" s="60"/>
    </row>
    <row r="286" spans="2:9" ht="21" customHeight="1" x14ac:dyDescent="0.5">
      <c r="B286" s="60"/>
      <c r="C286" s="60"/>
      <c r="D286" s="60"/>
      <c r="E286" s="60"/>
      <c r="F286" s="60"/>
      <c r="G286" s="60"/>
      <c r="H286" s="60"/>
      <c r="I286" s="60"/>
    </row>
    <row r="287" spans="2:9" ht="21" customHeight="1" x14ac:dyDescent="0.5">
      <c r="B287" s="60"/>
      <c r="C287" s="60"/>
      <c r="D287" s="60"/>
      <c r="E287" s="60"/>
      <c r="F287" s="60"/>
      <c r="G287" s="60"/>
      <c r="H287" s="60"/>
      <c r="I287" s="60"/>
    </row>
    <row r="288" spans="2:9" ht="21" customHeight="1" x14ac:dyDescent="0.5">
      <c r="B288" s="60"/>
      <c r="C288" s="60"/>
      <c r="D288" s="60"/>
      <c r="E288" s="60"/>
      <c r="F288" s="60"/>
      <c r="G288" s="60"/>
      <c r="H288" s="60"/>
      <c r="I288" s="60"/>
    </row>
    <row r="289" spans="2:9" ht="21" customHeight="1" x14ac:dyDescent="0.5">
      <c r="B289" s="60"/>
      <c r="C289" s="60"/>
      <c r="D289" s="60"/>
      <c r="E289" s="60"/>
      <c r="F289" s="60"/>
      <c r="G289" s="60"/>
      <c r="H289" s="60"/>
      <c r="I289" s="60"/>
    </row>
    <row r="290" spans="2:9" ht="21" customHeight="1" x14ac:dyDescent="0.5">
      <c r="B290" s="60"/>
      <c r="C290" s="60"/>
      <c r="D290" s="60"/>
      <c r="E290" s="60"/>
      <c r="F290" s="60"/>
      <c r="G290" s="60"/>
      <c r="H290" s="60"/>
      <c r="I290" s="60"/>
    </row>
    <row r="291" spans="2:9" ht="21" customHeight="1" x14ac:dyDescent="0.5">
      <c r="B291" s="60"/>
      <c r="C291" s="60"/>
      <c r="D291" s="60"/>
      <c r="E291" s="60"/>
      <c r="F291" s="60"/>
      <c r="G291" s="60"/>
      <c r="H291" s="60"/>
      <c r="I291" s="60"/>
    </row>
    <row r="292" spans="2:9" ht="21" customHeight="1" x14ac:dyDescent="0.5">
      <c r="B292" s="60"/>
      <c r="C292" s="60"/>
      <c r="D292" s="60"/>
      <c r="E292" s="60"/>
      <c r="F292" s="60"/>
      <c r="G292" s="60"/>
      <c r="H292" s="60"/>
      <c r="I292" s="60"/>
    </row>
    <row r="293" spans="2:9" ht="21" customHeight="1" x14ac:dyDescent="0.5">
      <c r="B293" s="60"/>
      <c r="C293" s="60"/>
      <c r="D293" s="60"/>
      <c r="E293" s="60"/>
      <c r="F293" s="60"/>
      <c r="G293" s="60"/>
      <c r="H293" s="60"/>
      <c r="I293" s="60"/>
    </row>
    <row r="294" spans="2:9" ht="21" customHeight="1" x14ac:dyDescent="0.5">
      <c r="B294" s="60"/>
      <c r="C294" s="60"/>
      <c r="D294" s="60"/>
      <c r="E294" s="60"/>
      <c r="F294" s="60"/>
      <c r="G294" s="60"/>
      <c r="H294" s="60"/>
      <c r="I294" s="60"/>
    </row>
    <row r="295" spans="2:9" ht="21" customHeight="1" x14ac:dyDescent="0.5">
      <c r="B295" s="60"/>
      <c r="C295" s="60"/>
      <c r="D295" s="60"/>
      <c r="E295" s="60"/>
      <c r="F295" s="60"/>
      <c r="G295" s="60"/>
      <c r="H295" s="60"/>
      <c r="I295" s="60"/>
    </row>
    <row r="296" spans="2:9" ht="21" customHeight="1" x14ac:dyDescent="0.5">
      <c r="B296" s="60"/>
      <c r="C296" s="60"/>
      <c r="D296" s="60"/>
      <c r="E296" s="60"/>
      <c r="F296" s="60"/>
      <c r="G296" s="60"/>
      <c r="H296" s="60"/>
      <c r="I296" s="60"/>
    </row>
    <row r="297" spans="2:9" ht="21" customHeight="1" x14ac:dyDescent="0.5">
      <c r="B297" s="60"/>
      <c r="C297" s="60"/>
      <c r="D297" s="60"/>
      <c r="E297" s="60"/>
      <c r="F297" s="60"/>
      <c r="G297" s="60"/>
      <c r="H297" s="60"/>
      <c r="I297" s="60"/>
    </row>
    <row r="298" spans="2:9" ht="21" customHeight="1" x14ac:dyDescent="0.5">
      <c r="B298" s="60"/>
      <c r="C298" s="60"/>
      <c r="D298" s="60"/>
      <c r="E298" s="60"/>
      <c r="F298" s="60"/>
      <c r="G298" s="60"/>
      <c r="H298" s="60"/>
      <c r="I298" s="60"/>
    </row>
    <row r="299" spans="2:9" ht="21" customHeight="1" x14ac:dyDescent="0.5">
      <c r="B299" s="60"/>
      <c r="C299" s="60"/>
      <c r="D299" s="60"/>
      <c r="E299" s="60"/>
      <c r="F299" s="60"/>
      <c r="G299" s="60"/>
      <c r="H299" s="60"/>
      <c r="I299" s="60"/>
    </row>
    <row r="300" spans="2:9" ht="21" customHeight="1" x14ac:dyDescent="0.5">
      <c r="B300" s="60"/>
      <c r="C300" s="60"/>
      <c r="D300" s="60"/>
      <c r="E300" s="60"/>
      <c r="F300" s="60"/>
      <c r="G300" s="60"/>
      <c r="H300" s="60"/>
      <c r="I300" s="60"/>
    </row>
    <row r="301" spans="2:9" ht="21" customHeight="1" x14ac:dyDescent="0.5">
      <c r="B301" s="60"/>
      <c r="C301" s="60"/>
      <c r="D301" s="60"/>
      <c r="E301" s="60"/>
      <c r="F301" s="60"/>
      <c r="G301" s="60"/>
      <c r="H301" s="60"/>
      <c r="I301" s="60"/>
    </row>
    <row r="302" spans="2:9" ht="21" customHeight="1" x14ac:dyDescent="0.5">
      <c r="B302" s="60"/>
      <c r="C302" s="60"/>
      <c r="D302" s="60"/>
      <c r="E302" s="60"/>
      <c r="F302" s="60"/>
      <c r="G302" s="60"/>
      <c r="H302" s="60"/>
      <c r="I302" s="60"/>
    </row>
    <row r="303" spans="2:9" ht="21" customHeight="1" x14ac:dyDescent="0.5">
      <c r="B303" s="60"/>
      <c r="C303" s="60"/>
      <c r="D303" s="60"/>
      <c r="E303" s="60"/>
      <c r="F303" s="60"/>
      <c r="G303" s="60"/>
      <c r="H303" s="60"/>
      <c r="I303" s="60"/>
    </row>
    <row r="304" spans="2:9" ht="21" customHeight="1" x14ac:dyDescent="0.5">
      <c r="B304" s="60"/>
      <c r="C304" s="60"/>
      <c r="D304" s="60"/>
      <c r="E304" s="60"/>
      <c r="F304" s="60"/>
      <c r="G304" s="60"/>
      <c r="H304" s="60"/>
      <c r="I304" s="60"/>
    </row>
    <row r="305" spans="2:9" ht="21" customHeight="1" x14ac:dyDescent="0.5">
      <c r="B305" s="60"/>
      <c r="C305" s="60"/>
      <c r="D305" s="60"/>
      <c r="E305" s="60"/>
      <c r="F305" s="60"/>
      <c r="G305" s="60"/>
      <c r="H305" s="60"/>
      <c r="I305" s="60"/>
    </row>
    <row r="306" spans="2:9" ht="21" customHeight="1" x14ac:dyDescent="0.5">
      <c r="B306" s="60"/>
      <c r="C306" s="60"/>
      <c r="D306" s="60"/>
      <c r="E306" s="60"/>
      <c r="F306" s="60"/>
      <c r="G306" s="60"/>
      <c r="H306" s="60"/>
      <c r="I306" s="60"/>
    </row>
    <row r="307" spans="2:9" ht="21" customHeight="1" x14ac:dyDescent="0.5">
      <c r="B307" s="60"/>
      <c r="C307" s="60"/>
      <c r="D307" s="60"/>
      <c r="E307" s="60"/>
      <c r="F307" s="60"/>
      <c r="G307" s="60"/>
      <c r="H307" s="60"/>
      <c r="I307" s="60"/>
    </row>
    <row r="308" spans="2:9" ht="21" customHeight="1" x14ac:dyDescent="0.5">
      <c r="B308" s="60"/>
      <c r="C308" s="60"/>
      <c r="D308" s="60"/>
      <c r="E308" s="60"/>
      <c r="F308" s="60"/>
      <c r="G308" s="60"/>
      <c r="H308" s="60"/>
      <c r="I308" s="60"/>
    </row>
    <row r="309" spans="2:9" ht="21" customHeight="1" x14ac:dyDescent="0.5">
      <c r="B309" s="60"/>
      <c r="C309" s="60"/>
      <c r="D309" s="60"/>
      <c r="E309" s="60"/>
      <c r="F309" s="60"/>
      <c r="G309" s="60"/>
      <c r="H309" s="60"/>
      <c r="I309" s="60"/>
    </row>
    <row r="310" spans="2:9" ht="21" customHeight="1" x14ac:dyDescent="0.5">
      <c r="B310" s="60"/>
      <c r="C310" s="60"/>
      <c r="D310" s="60"/>
      <c r="E310" s="60"/>
      <c r="F310" s="60"/>
      <c r="G310" s="60"/>
      <c r="H310" s="60"/>
      <c r="I310" s="60"/>
    </row>
    <row r="311" spans="2:9" ht="21" customHeight="1" x14ac:dyDescent="0.5">
      <c r="B311" s="60"/>
      <c r="C311" s="60"/>
      <c r="D311" s="60"/>
      <c r="E311" s="60"/>
      <c r="F311" s="60"/>
      <c r="G311" s="60"/>
      <c r="H311" s="60"/>
      <c r="I311" s="60"/>
    </row>
    <row r="312" spans="2:9" ht="21" customHeight="1" x14ac:dyDescent="0.5">
      <c r="B312" s="60"/>
      <c r="C312" s="60"/>
      <c r="D312" s="60"/>
      <c r="E312" s="60"/>
      <c r="F312" s="60"/>
      <c r="G312" s="60"/>
      <c r="H312" s="60"/>
      <c r="I312" s="60"/>
    </row>
    <row r="313" spans="2:9" ht="21" customHeight="1" x14ac:dyDescent="0.5">
      <c r="B313" s="60"/>
      <c r="C313" s="60"/>
      <c r="D313" s="60"/>
      <c r="E313" s="60"/>
      <c r="F313" s="60"/>
      <c r="G313" s="60"/>
      <c r="H313" s="60"/>
      <c r="I313" s="60"/>
    </row>
    <row r="314" spans="2:9" ht="21" customHeight="1" x14ac:dyDescent="0.5">
      <c r="B314" s="60"/>
      <c r="C314" s="60"/>
      <c r="D314" s="60"/>
      <c r="E314" s="60"/>
      <c r="F314" s="60"/>
      <c r="G314" s="60"/>
      <c r="H314" s="60"/>
      <c r="I314" s="60"/>
    </row>
    <row r="315" spans="2:9" ht="21" customHeight="1" x14ac:dyDescent="0.5">
      <c r="B315" s="60"/>
      <c r="C315" s="60"/>
      <c r="D315" s="60"/>
      <c r="E315" s="60"/>
      <c r="F315" s="60"/>
      <c r="G315" s="60"/>
      <c r="H315" s="60"/>
      <c r="I315" s="60"/>
    </row>
    <row r="316" spans="2:9" ht="21" customHeight="1" x14ac:dyDescent="0.5">
      <c r="B316" s="60"/>
      <c r="C316" s="60"/>
      <c r="D316" s="60"/>
      <c r="E316" s="60"/>
      <c r="F316" s="60"/>
      <c r="G316" s="60"/>
      <c r="H316" s="60"/>
      <c r="I316" s="60"/>
    </row>
    <row r="317" spans="2:9" ht="21" customHeight="1" x14ac:dyDescent="0.5">
      <c r="B317" s="60"/>
      <c r="C317" s="60"/>
      <c r="D317" s="60"/>
      <c r="E317" s="60"/>
      <c r="F317" s="60"/>
      <c r="G317" s="60"/>
      <c r="H317" s="60"/>
      <c r="I317" s="60"/>
    </row>
    <row r="318" spans="2:9" ht="21" customHeight="1" x14ac:dyDescent="0.5">
      <c r="B318" s="60"/>
      <c r="C318" s="60"/>
      <c r="D318" s="60"/>
      <c r="E318" s="60"/>
      <c r="F318" s="60"/>
      <c r="G318" s="60"/>
      <c r="H318" s="60"/>
      <c r="I318" s="60"/>
    </row>
    <row r="319" spans="2:9" ht="21" customHeight="1" x14ac:dyDescent="0.5">
      <c r="B319" s="60"/>
      <c r="C319" s="60"/>
      <c r="D319" s="60"/>
      <c r="E319" s="60"/>
      <c r="F319" s="60"/>
      <c r="G319" s="60"/>
      <c r="H319" s="60"/>
      <c r="I319" s="60"/>
    </row>
    <row r="320" spans="2:9" ht="21" customHeight="1" x14ac:dyDescent="0.5">
      <c r="B320" s="60"/>
      <c r="C320" s="60"/>
      <c r="D320" s="60"/>
      <c r="E320" s="60"/>
      <c r="F320" s="60"/>
      <c r="G320" s="60"/>
      <c r="H320" s="60"/>
      <c r="I320" s="60"/>
    </row>
    <row r="321" spans="2:9" ht="21" customHeight="1" x14ac:dyDescent="0.5">
      <c r="B321" s="60"/>
      <c r="C321" s="60"/>
      <c r="D321" s="60"/>
      <c r="E321" s="60"/>
      <c r="F321" s="60"/>
      <c r="G321" s="60"/>
      <c r="H321" s="60"/>
      <c r="I321" s="60"/>
    </row>
    <row r="322" spans="2:9" ht="21" customHeight="1" x14ac:dyDescent="0.5">
      <c r="B322" s="60"/>
      <c r="C322" s="60"/>
      <c r="D322" s="60"/>
      <c r="E322" s="60"/>
      <c r="F322" s="60"/>
      <c r="G322" s="60"/>
      <c r="H322" s="60"/>
      <c r="I322" s="60"/>
    </row>
    <row r="323" spans="2:9" ht="21" customHeight="1" x14ac:dyDescent="0.5">
      <c r="B323" s="60"/>
      <c r="C323" s="60"/>
      <c r="D323" s="60"/>
      <c r="E323" s="60"/>
      <c r="F323" s="60"/>
      <c r="G323" s="60"/>
      <c r="H323" s="60"/>
      <c r="I323" s="60"/>
    </row>
    <row r="324" spans="2:9" ht="21" customHeight="1" x14ac:dyDescent="0.5">
      <c r="B324" s="60"/>
      <c r="C324" s="60"/>
      <c r="D324" s="60"/>
      <c r="E324" s="60"/>
      <c r="F324" s="60"/>
      <c r="G324" s="60"/>
      <c r="H324" s="60"/>
      <c r="I324" s="60"/>
    </row>
    <row r="325" spans="2:9" ht="21" customHeight="1" x14ac:dyDescent="0.5">
      <c r="B325" s="60"/>
      <c r="C325" s="60"/>
      <c r="D325" s="60"/>
      <c r="E325" s="60"/>
      <c r="F325" s="60"/>
      <c r="G325" s="60"/>
      <c r="H325" s="60"/>
      <c r="I325" s="60"/>
    </row>
    <row r="326" spans="2:9" ht="21" customHeight="1" x14ac:dyDescent="0.5">
      <c r="B326" s="60"/>
      <c r="C326" s="60"/>
      <c r="D326" s="60"/>
      <c r="E326" s="60"/>
      <c r="F326" s="60"/>
      <c r="G326" s="60"/>
      <c r="H326" s="60"/>
      <c r="I326" s="60"/>
    </row>
    <row r="327" spans="2:9" ht="21" customHeight="1" x14ac:dyDescent="0.5">
      <c r="B327" s="60"/>
      <c r="C327" s="60"/>
      <c r="D327" s="60"/>
      <c r="E327" s="60"/>
      <c r="F327" s="60"/>
      <c r="G327" s="60"/>
      <c r="H327" s="60"/>
      <c r="I327" s="60"/>
    </row>
    <row r="328" spans="2:9" ht="21" customHeight="1" x14ac:dyDescent="0.5">
      <c r="B328" s="60"/>
      <c r="C328" s="60"/>
      <c r="D328" s="60"/>
      <c r="E328" s="60"/>
      <c r="F328" s="60"/>
      <c r="G328" s="60"/>
      <c r="H328" s="60"/>
      <c r="I328" s="60"/>
    </row>
    <row r="329" spans="2:9" ht="21" customHeight="1" x14ac:dyDescent="0.5">
      <c r="B329" s="60"/>
      <c r="C329" s="60"/>
      <c r="D329" s="60"/>
      <c r="E329" s="60"/>
      <c r="F329" s="60"/>
      <c r="G329" s="60"/>
      <c r="H329" s="60"/>
      <c r="I329" s="60"/>
    </row>
    <row r="330" spans="2:9" ht="21" customHeight="1" x14ac:dyDescent="0.5">
      <c r="B330" s="60"/>
      <c r="C330" s="60"/>
      <c r="D330" s="60"/>
      <c r="E330" s="60"/>
      <c r="F330" s="60"/>
      <c r="G330" s="60"/>
      <c r="H330" s="60"/>
      <c r="I330" s="60"/>
    </row>
    <row r="331" spans="2:9" ht="21" customHeight="1" x14ac:dyDescent="0.5">
      <c r="B331" s="60"/>
      <c r="C331" s="60"/>
      <c r="D331" s="60"/>
      <c r="E331" s="60"/>
      <c r="F331" s="60"/>
      <c r="G331" s="60"/>
      <c r="H331" s="60"/>
      <c r="I331" s="60"/>
    </row>
    <row r="332" spans="2:9" ht="21" customHeight="1" x14ac:dyDescent="0.5">
      <c r="B332" s="60"/>
      <c r="C332" s="60"/>
      <c r="D332" s="60"/>
      <c r="E332" s="60"/>
      <c r="F332" s="60"/>
      <c r="G332" s="60"/>
      <c r="H332" s="60"/>
      <c r="I332" s="60"/>
    </row>
    <row r="333" spans="2:9" ht="21" customHeight="1" x14ac:dyDescent="0.5">
      <c r="B333" s="60"/>
      <c r="C333" s="60"/>
      <c r="D333" s="60"/>
      <c r="E333" s="60"/>
      <c r="F333" s="60"/>
      <c r="G333" s="60"/>
      <c r="H333" s="60"/>
      <c r="I333" s="60"/>
    </row>
    <row r="334" spans="2:9" ht="21" customHeight="1" x14ac:dyDescent="0.5">
      <c r="B334" s="60"/>
      <c r="C334" s="60"/>
      <c r="D334" s="60"/>
      <c r="E334" s="60"/>
      <c r="F334" s="60"/>
      <c r="G334" s="60"/>
      <c r="H334" s="60"/>
      <c r="I334" s="60"/>
    </row>
    <row r="335" spans="2:9" ht="21" customHeight="1" x14ac:dyDescent="0.5">
      <c r="B335" s="60"/>
      <c r="C335" s="60"/>
      <c r="D335" s="60"/>
      <c r="E335" s="60"/>
      <c r="F335" s="60"/>
      <c r="G335" s="60"/>
      <c r="H335" s="60"/>
      <c r="I335" s="60"/>
    </row>
    <row r="336" spans="2:9" ht="21" customHeight="1" x14ac:dyDescent="0.5">
      <c r="B336" s="60"/>
      <c r="C336" s="60"/>
      <c r="D336" s="60"/>
      <c r="E336" s="60"/>
      <c r="F336" s="60"/>
      <c r="G336" s="60"/>
      <c r="H336" s="60"/>
      <c r="I336" s="60"/>
    </row>
    <row r="337" spans="2:9" ht="21" customHeight="1" x14ac:dyDescent="0.5">
      <c r="B337" s="60"/>
      <c r="C337" s="60"/>
      <c r="D337" s="60"/>
      <c r="E337" s="60"/>
      <c r="F337" s="60"/>
      <c r="G337" s="60"/>
      <c r="H337" s="60"/>
      <c r="I337" s="60"/>
    </row>
    <row r="338" spans="2:9" ht="21" customHeight="1" x14ac:dyDescent="0.5">
      <c r="B338" s="60"/>
      <c r="C338" s="60"/>
      <c r="D338" s="60"/>
      <c r="E338" s="60"/>
      <c r="F338" s="60"/>
      <c r="G338" s="60"/>
      <c r="H338" s="60"/>
      <c r="I338" s="60"/>
    </row>
    <row r="339" spans="2:9" ht="21" customHeight="1" x14ac:dyDescent="0.5">
      <c r="B339" s="60"/>
      <c r="C339" s="60"/>
      <c r="D339" s="60"/>
      <c r="E339" s="60"/>
      <c r="F339" s="60"/>
      <c r="G339" s="60"/>
      <c r="H339" s="60"/>
      <c r="I339" s="60"/>
    </row>
    <row r="340" spans="2:9" ht="21" customHeight="1" x14ac:dyDescent="0.5">
      <c r="B340" s="60"/>
      <c r="C340" s="60"/>
      <c r="D340" s="60"/>
      <c r="E340" s="60"/>
      <c r="F340" s="60"/>
      <c r="G340" s="60"/>
      <c r="H340" s="60"/>
      <c r="I340" s="60"/>
    </row>
    <row r="341" spans="2:9" ht="21" customHeight="1" x14ac:dyDescent="0.5">
      <c r="B341" s="60"/>
      <c r="C341" s="60"/>
      <c r="D341" s="60"/>
      <c r="E341" s="60"/>
      <c r="F341" s="60"/>
      <c r="G341" s="60"/>
      <c r="H341" s="60"/>
      <c r="I341" s="60"/>
    </row>
    <row r="342" spans="2:9" ht="21" customHeight="1" x14ac:dyDescent="0.5">
      <c r="B342" s="60"/>
      <c r="C342" s="60"/>
      <c r="D342" s="60"/>
      <c r="E342" s="60"/>
      <c r="F342" s="60"/>
      <c r="G342" s="60"/>
      <c r="H342" s="60"/>
      <c r="I342" s="60"/>
    </row>
    <row r="343" spans="2:9" ht="21" customHeight="1" x14ac:dyDescent="0.5">
      <c r="B343" s="60"/>
      <c r="C343" s="60"/>
      <c r="D343" s="60"/>
      <c r="E343" s="60"/>
      <c r="F343" s="60"/>
      <c r="G343" s="60"/>
      <c r="H343" s="60"/>
      <c r="I343" s="60"/>
    </row>
    <row r="344" spans="2:9" ht="21" customHeight="1" x14ac:dyDescent="0.5">
      <c r="B344" s="60"/>
      <c r="C344" s="60"/>
      <c r="D344" s="60"/>
      <c r="E344" s="60"/>
      <c r="F344" s="60"/>
      <c r="G344" s="60"/>
      <c r="H344" s="60"/>
      <c r="I344" s="60"/>
    </row>
    <row r="345" spans="2:9" ht="21" customHeight="1" x14ac:dyDescent="0.5">
      <c r="B345" s="60"/>
      <c r="C345" s="60"/>
      <c r="D345" s="60"/>
      <c r="E345" s="60"/>
      <c r="F345" s="60"/>
      <c r="G345" s="60"/>
      <c r="H345" s="60"/>
      <c r="I345" s="60"/>
    </row>
    <row r="346" spans="2:9" ht="21" customHeight="1" x14ac:dyDescent="0.5">
      <c r="B346" s="60"/>
      <c r="C346" s="60"/>
      <c r="D346" s="60"/>
      <c r="E346" s="60"/>
      <c r="F346" s="60"/>
      <c r="G346" s="60"/>
      <c r="H346" s="60"/>
      <c r="I346" s="60"/>
    </row>
    <row r="347" spans="2:9" ht="21" customHeight="1" x14ac:dyDescent="0.5">
      <c r="B347" s="60"/>
      <c r="C347" s="60"/>
      <c r="D347" s="60"/>
      <c r="E347" s="60"/>
      <c r="F347" s="60"/>
      <c r="G347" s="60"/>
      <c r="H347" s="60"/>
      <c r="I347" s="60"/>
    </row>
    <row r="348" spans="2:9" ht="21" customHeight="1" x14ac:dyDescent="0.5">
      <c r="B348" s="60"/>
      <c r="C348" s="60"/>
      <c r="D348" s="60"/>
      <c r="E348" s="60"/>
      <c r="F348" s="60"/>
      <c r="G348" s="60"/>
      <c r="H348" s="60"/>
      <c r="I348" s="60"/>
    </row>
    <row r="349" spans="2:9" ht="21" customHeight="1" x14ac:dyDescent="0.5">
      <c r="B349" s="60"/>
      <c r="C349" s="60"/>
      <c r="D349" s="60"/>
      <c r="E349" s="60"/>
      <c r="F349" s="60"/>
      <c r="G349" s="60"/>
      <c r="H349" s="60"/>
      <c r="I349" s="60"/>
    </row>
    <row r="350" spans="2:9" ht="21" customHeight="1" x14ac:dyDescent="0.5">
      <c r="B350" s="60"/>
      <c r="C350" s="60"/>
      <c r="D350" s="60"/>
      <c r="E350" s="60"/>
      <c r="F350" s="60"/>
      <c r="G350" s="60"/>
      <c r="H350" s="60"/>
      <c r="I350" s="60"/>
    </row>
    <row r="351" spans="2:9" ht="21" customHeight="1" x14ac:dyDescent="0.5">
      <c r="B351" s="60"/>
      <c r="C351" s="60"/>
      <c r="D351" s="60"/>
      <c r="E351" s="60"/>
      <c r="F351" s="60"/>
      <c r="G351" s="60"/>
      <c r="H351" s="60"/>
      <c r="I351" s="60"/>
    </row>
    <row r="352" spans="2:9" ht="21" customHeight="1" x14ac:dyDescent="0.5">
      <c r="B352" s="60"/>
      <c r="C352" s="60"/>
      <c r="D352" s="60"/>
      <c r="E352" s="60"/>
      <c r="F352" s="60"/>
      <c r="G352" s="60"/>
      <c r="H352" s="60"/>
      <c r="I352" s="60"/>
    </row>
    <row r="353" spans="2:9" ht="21" customHeight="1" x14ac:dyDescent="0.5">
      <c r="B353" s="60"/>
      <c r="C353" s="60"/>
      <c r="D353" s="60"/>
      <c r="E353" s="60"/>
      <c r="F353" s="60"/>
      <c r="G353" s="60"/>
      <c r="H353" s="60"/>
      <c r="I353" s="60"/>
    </row>
    <row r="354" spans="2:9" ht="21" customHeight="1" x14ac:dyDescent="0.5">
      <c r="B354" s="60"/>
      <c r="C354" s="60"/>
      <c r="D354" s="60"/>
      <c r="E354" s="60"/>
      <c r="F354" s="60"/>
      <c r="G354" s="60"/>
      <c r="H354" s="60"/>
      <c r="I354" s="60"/>
    </row>
    <row r="355" spans="2:9" ht="21" customHeight="1" x14ac:dyDescent="0.5">
      <c r="B355" s="60"/>
      <c r="C355" s="60"/>
      <c r="D355" s="60"/>
      <c r="E355" s="60"/>
      <c r="F355" s="60"/>
      <c r="G355" s="60"/>
      <c r="H355" s="60"/>
      <c r="I355" s="60"/>
    </row>
    <row r="356" spans="2:9" ht="21" customHeight="1" x14ac:dyDescent="0.5">
      <c r="B356" s="60"/>
      <c r="C356" s="60"/>
      <c r="D356" s="60"/>
      <c r="E356" s="60"/>
      <c r="F356" s="60"/>
      <c r="G356" s="60"/>
      <c r="H356" s="60"/>
      <c r="I356" s="60"/>
    </row>
    <row r="357" spans="2:9" ht="21" customHeight="1" x14ac:dyDescent="0.5">
      <c r="B357" s="60"/>
      <c r="C357" s="60"/>
      <c r="D357" s="60"/>
      <c r="E357" s="60"/>
      <c r="F357" s="60"/>
      <c r="G357" s="60"/>
      <c r="H357" s="60"/>
      <c r="I357" s="60"/>
    </row>
    <row r="358" spans="2:9" ht="21" customHeight="1" x14ac:dyDescent="0.5">
      <c r="B358" s="60"/>
      <c r="C358" s="60"/>
      <c r="D358" s="60"/>
      <c r="E358" s="60"/>
      <c r="F358" s="60"/>
      <c r="G358" s="60"/>
      <c r="H358" s="60"/>
      <c r="I358" s="60"/>
    </row>
    <row r="359" spans="2:9" ht="21" customHeight="1" x14ac:dyDescent="0.5">
      <c r="B359" s="60"/>
      <c r="C359" s="60"/>
      <c r="D359" s="60"/>
      <c r="E359" s="60"/>
      <c r="F359" s="60"/>
      <c r="G359" s="60"/>
      <c r="H359" s="60"/>
      <c r="I359" s="60"/>
    </row>
    <row r="360" spans="2:9" ht="21" customHeight="1" x14ac:dyDescent="0.5">
      <c r="B360" s="60"/>
      <c r="C360" s="60"/>
      <c r="D360" s="60"/>
      <c r="E360" s="60"/>
      <c r="F360" s="60"/>
      <c r="G360" s="60"/>
      <c r="H360" s="60"/>
      <c r="I360" s="60"/>
    </row>
    <row r="361" spans="2:9" ht="21" customHeight="1" x14ac:dyDescent="0.5">
      <c r="B361" s="60"/>
      <c r="C361" s="60"/>
      <c r="D361" s="60"/>
      <c r="E361" s="60"/>
      <c r="F361" s="60"/>
      <c r="G361" s="60"/>
      <c r="H361" s="60"/>
      <c r="I361" s="60"/>
    </row>
    <row r="362" spans="2:9" ht="21" customHeight="1" x14ac:dyDescent="0.5">
      <c r="B362" s="60"/>
      <c r="C362" s="60"/>
      <c r="D362" s="60"/>
      <c r="E362" s="60"/>
      <c r="F362" s="60"/>
      <c r="G362" s="60"/>
      <c r="H362" s="60"/>
      <c r="I362" s="60"/>
    </row>
    <row r="363" spans="2:9" ht="21" customHeight="1" x14ac:dyDescent="0.5">
      <c r="B363" s="60"/>
      <c r="C363" s="60"/>
      <c r="D363" s="60"/>
      <c r="E363" s="60"/>
      <c r="F363" s="60"/>
      <c r="G363" s="60"/>
      <c r="H363" s="60"/>
      <c r="I363" s="60"/>
    </row>
    <row r="364" spans="2:9" ht="21" customHeight="1" x14ac:dyDescent="0.5">
      <c r="B364" s="60"/>
      <c r="C364" s="60"/>
      <c r="D364" s="60"/>
      <c r="E364" s="60"/>
      <c r="F364" s="60"/>
      <c r="G364" s="60"/>
      <c r="H364" s="60"/>
      <c r="I364" s="60"/>
    </row>
    <row r="365" spans="2:9" ht="21" customHeight="1" x14ac:dyDescent="0.5">
      <c r="B365" s="60"/>
      <c r="C365" s="60"/>
      <c r="D365" s="60"/>
      <c r="E365" s="60"/>
      <c r="F365" s="60"/>
      <c r="G365" s="60"/>
      <c r="H365" s="60"/>
      <c r="I365" s="60"/>
    </row>
    <row r="366" spans="2:9" ht="21" customHeight="1" x14ac:dyDescent="0.5">
      <c r="B366" s="60"/>
      <c r="C366" s="60"/>
      <c r="D366" s="60"/>
      <c r="E366" s="60"/>
      <c r="F366" s="60"/>
      <c r="G366" s="60"/>
      <c r="H366" s="60"/>
      <c r="I366" s="60"/>
    </row>
    <row r="367" spans="2:9" ht="21" customHeight="1" x14ac:dyDescent="0.5">
      <c r="B367" s="60"/>
      <c r="C367" s="60"/>
      <c r="D367" s="60"/>
      <c r="E367" s="60"/>
      <c r="F367" s="60"/>
      <c r="G367" s="60"/>
      <c r="H367" s="60"/>
      <c r="I367" s="60"/>
    </row>
    <row r="368" spans="2:9" ht="21" customHeight="1" x14ac:dyDescent="0.5">
      <c r="B368" s="60"/>
      <c r="C368" s="60"/>
      <c r="D368" s="60"/>
      <c r="E368" s="60"/>
      <c r="F368" s="60"/>
      <c r="G368" s="60"/>
      <c r="H368" s="60"/>
      <c r="I368" s="60"/>
    </row>
    <row r="369" spans="2:9" ht="21" customHeight="1" x14ac:dyDescent="0.5">
      <c r="B369" s="60"/>
      <c r="C369" s="60"/>
      <c r="D369" s="60"/>
      <c r="E369" s="60"/>
      <c r="F369" s="60"/>
      <c r="G369" s="60"/>
      <c r="H369" s="60"/>
      <c r="I369" s="60"/>
    </row>
    <row r="370" spans="2:9" ht="21" customHeight="1" x14ac:dyDescent="0.5">
      <c r="B370" s="60"/>
      <c r="C370" s="60"/>
      <c r="D370" s="60"/>
      <c r="E370" s="60"/>
      <c r="F370" s="60"/>
      <c r="G370" s="60"/>
      <c r="H370" s="60"/>
      <c r="I370" s="60"/>
    </row>
    <row r="371" spans="2:9" ht="21" customHeight="1" x14ac:dyDescent="0.5">
      <c r="B371" s="60"/>
      <c r="C371" s="60"/>
      <c r="D371" s="60"/>
      <c r="E371" s="60"/>
      <c r="F371" s="60"/>
      <c r="G371" s="60"/>
      <c r="H371" s="60"/>
      <c r="I371" s="60"/>
    </row>
    <row r="372" spans="2:9" ht="21" customHeight="1" x14ac:dyDescent="0.5">
      <c r="B372" s="60"/>
      <c r="C372" s="60"/>
      <c r="D372" s="60"/>
      <c r="E372" s="60"/>
      <c r="F372" s="60"/>
      <c r="G372" s="60"/>
      <c r="H372" s="60"/>
      <c r="I372" s="60"/>
    </row>
    <row r="373" spans="2:9" ht="21" customHeight="1" x14ac:dyDescent="0.5">
      <c r="B373" s="60"/>
      <c r="C373" s="60"/>
      <c r="D373" s="60"/>
      <c r="E373" s="60"/>
      <c r="F373" s="60"/>
      <c r="G373" s="60"/>
      <c r="H373" s="60"/>
      <c r="I373" s="60"/>
    </row>
    <row r="374" spans="2:9" ht="21" customHeight="1" x14ac:dyDescent="0.5">
      <c r="B374" s="60"/>
      <c r="C374" s="60"/>
      <c r="D374" s="60"/>
      <c r="E374" s="60"/>
      <c r="F374" s="60"/>
      <c r="G374" s="60"/>
      <c r="H374" s="60"/>
      <c r="I374" s="60"/>
    </row>
    <row r="375" spans="2:9" ht="21" customHeight="1" x14ac:dyDescent="0.5">
      <c r="B375" s="60"/>
      <c r="C375" s="60"/>
      <c r="D375" s="60"/>
      <c r="E375" s="60"/>
      <c r="F375" s="60"/>
      <c r="G375" s="60"/>
      <c r="H375" s="60"/>
      <c r="I375" s="60"/>
    </row>
    <row r="376" spans="2:9" ht="21" customHeight="1" x14ac:dyDescent="0.5">
      <c r="B376" s="60"/>
      <c r="C376" s="60"/>
      <c r="D376" s="60"/>
      <c r="E376" s="60"/>
      <c r="F376" s="60"/>
      <c r="G376" s="60"/>
      <c r="H376" s="60"/>
      <c r="I376" s="60"/>
    </row>
    <row r="377" spans="2:9" ht="21" customHeight="1" x14ac:dyDescent="0.5">
      <c r="B377" s="60"/>
      <c r="C377" s="60"/>
      <c r="D377" s="60"/>
      <c r="E377" s="60"/>
      <c r="F377" s="60"/>
      <c r="G377" s="60"/>
      <c r="H377" s="60"/>
      <c r="I377" s="60"/>
    </row>
    <row r="378" spans="2:9" ht="21" customHeight="1" x14ac:dyDescent="0.5">
      <c r="B378" s="60"/>
      <c r="C378" s="60"/>
      <c r="D378" s="60"/>
      <c r="E378" s="60"/>
      <c r="F378" s="60"/>
      <c r="G378" s="60"/>
      <c r="H378" s="60"/>
      <c r="I378" s="60"/>
    </row>
    <row r="379" spans="2:9" ht="21" customHeight="1" x14ac:dyDescent="0.5">
      <c r="B379" s="60"/>
      <c r="C379" s="60"/>
      <c r="D379" s="60"/>
      <c r="E379" s="60"/>
      <c r="F379" s="60"/>
      <c r="G379" s="60"/>
      <c r="H379" s="60"/>
      <c r="I379" s="60"/>
    </row>
    <row r="380" spans="2:9" ht="21" customHeight="1" x14ac:dyDescent="0.5">
      <c r="B380" s="60"/>
      <c r="C380" s="60"/>
      <c r="D380" s="60"/>
      <c r="E380" s="60"/>
      <c r="F380" s="60"/>
      <c r="G380" s="60"/>
      <c r="H380" s="60"/>
      <c r="I380" s="60"/>
    </row>
    <row r="381" spans="2:9" ht="21" customHeight="1" x14ac:dyDescent="0.5">
      <c r="B381" s="60"/>
      <c r="C381" s="60"/>
      <c r="D381" s="60"/>
      <c r="E381" s="60"/>
      <c r="F381" s="60"/>
      <c r="G381" s="60"/>
      <c r="H381" s="60"/>
      <c r="I381" s="60"/>
    </row>
    <row r="382" spans="2:9" ht="21" customHeight="1" x14ac:dyDescent="0.5">
      <c r="B382" s="60"/>
      <c r="C382" s="60"/>
      <c r="D382" s="60"/>
      <c r="E382" s="60"/>
      <c r="F382" s="60"/>
      <c r="G382" s="60"/>
      <c r="H382" s="60"/>
      <c r="I382" s="60"/>
    </row>
    <row r="383" spans="2:9" ht="21" customHeight="1" x14ac:dyDescent="0.5">
      <c r="B383" s="60"/>
      <c r="C383" s="60"/>
      <c r="D383" s="60"/>
      <c r="E383" s="60"/>
      <c r="F383" s="60"/>
      <c r="G383" s="60"/>
      <c r="H383" s="60"/>
      <c r="I383" s="60"/>
    </row>
    <row r="384" spans="2:9" ht="21" customHeight="1" x14ac:dyDescent="0.5">
      <c r="B384" s="60"/>
      <c r="C384" s="60"/>
      <c r="D384" s="60"/>
      <c r="E384" s="60"/>
      <c r="F384" s="60"/>
      <c r="G384" s="60"/>
      <c r="H384" s="60"/>
      <c r="I384" s="60"/>
    </row>
    <row r="385" spans="2:9" ht="21" customHeight="1" x14ac:dyDescent="0.5">
      <c r="B385" s="60"/>
      <c r="C385" s="60"/>
      <c r="D385" s="60"/>
      <c r="E385" s="60"/>
      <c r="F385" s="60"/>
      <c r="G385" s="60"/>
      <c r="H385" s="60"/>
      <c r="I385" s="60"/>
    </row>
    <row r="386" spans="2:9" ht="21" customHeight="1" x14ac:dyDescent="0.5">
      <c r="B386" s="60"/>
      <c r="C386" s="60"/>
      <c r="D386" s="60"/>
      <c r="E386" s="60"/>
      <c r="F386" s="60"/>
      <c r="G386" s="60"/>
      <c r="H386" s="60"/>
      <c r="I386" s="60"/>
    </row>
    <row r="387" spans="2:9" ht="21" customHeight="1" x14ac:dyDescent="0.5">
      <c r="B387" s="60"/>
      <c r="C387" s="60"/>
      <c r="D387" s="60"/>
      <c r="E387" s="60"/>
      <c r="F387" s="60"/>
      <c r="G387" s="60"/>
      <c r="H387" s="60"/>
      <c r="I387" s="60"/>
    </row>
    <row r="388" spans="2:9" ht="21" customHeight="1" x14ac:dyDescent="0.5">
      <c r="B388" s="60"/>
      <c r="C388" s="60"/>
      <c r="D388" s="60"/>
      <c r="E388" s="60"/>
      <c r="F388" s="60"/>
      <c r="G388" s="60"/>
      <c r="H388" s="60"/>
      <c r="I388" s="60"/>
    </row>
    <row r="389" spans="2:9" ht="21" customHeight="1" x14ac:dyDescent="0.5">
      <c r="B389" s="60"/>
      <c r="C389" s="60"/>
      <c r="D389" s="60"/>
      <c r="E389" s="60"/>
      <c r="F389" s="60"/>
      <c r="G389" s="60"/>
      <c r="H389" s="60"/>
      <c r="I389" s="60"/>
    </row>
    <row r="390" spans="2:9" ht="21" customHeight="1" x14ac:dyDescent="0.5">
      <c r="B390" s="60"/>
      <c r="C390" s="60"/>
      <c r="D390" s="60"/>
      <c r="E390" s="60"/>
      <c r="F390" s="60"/>
      <c r="G390" s="60"/>
      <c r="H390" s="60"/>
      <c r="I390" s="60"/>
    </row>
    <row r="391" spans="2:9" ht="21" customHeight="1" x14ac:dyDescent="0.5">
      <c r="B391" s="60"/>
      <c r="C391" s="60"/>
      <c r="D391" s="60"/>
      <c r="E391" s="60"/>
      <c r="F391" s="60"/>
      <c r="G391" s="60"/>
      <c r="H391" s="60"/>
      <c r="I391" s="60"/>
    </row>
    <row r="392" spans="2:9" ht="21" customHeight="1" x14ac:dyDescent="0.5">
      <c r="B392" s="60"/>
      <c r="C392" s="60"/>
      <c r="D392" s="60"/>
      <c r="E392" s="60"/>
      <c r="F392" s="60"/>
      <c r="G392" s="60"/>
      <c r="H392" s="60"/>
      <c r="I392" s="60"/>
    </row>
    <row r="393" spans="2:9" ht="21" customHeight="1" x14ac:dyDescent="0.5">
      <c r="B393" s="60"/>
      <c r="C393" s="60"/>
      <c r="D393" s="60"/>
      <c r="E393" s="60"/>
      <c r="F393" s="60"/>
      <c r="G393" s="60"/>
      <c r="H393" s="60"/>
      <c r="I393" s="60"/>
    </row>
    <row r="394" spans="2:9" ht="21" customHeight="1" x14ac:dyDescent="0.5">
      <c r="B394" s="60"/>
      <c r="C394" s="60"/>
      <c r="D394" s="60"/>
      <c r="E394" s="60"/>
      <c r="F394" s="60"/>
      <c r="G394" s="60"/>
      <c r="H394" s="60"/>
      <c r="I394" s="60"/>
    </row>
    <row r="395" spans="2:9" ht="21" customHeight="1" x14ac:dyDescent="0.5">
      <c r="B395" s="60"/>
      <c r="C395" s="60"/>
      <c r="D395" s="60"/>
      <c r="E395" s="60"/>
      <c r="F395" s="60"/>
      <c r="G395" s="60"/>
      <c r="H395" s="60"/>
      <c r="I395" s="60"/>
    </row>
    <row r="396" spans="2:9" ht="21" customHeight="1" x14ac:dyDescent="0.5">
      <c r="B396" s="60"/>
      <c r="C396" s="60"/>
      <c r="D396" s="60"/>
      <c r="E396" s="60"/>
      <c r="F396" s="60"/>
      <c r="G396" s="60"/>
      <c r="H396" s="60"/>
      <c r="I396" s="60"/>
    </row>
    <row r="397" spans="2:9" ht="21" customHeight="1" x14ac:dyDescent="0.5">
      <c r="B397" s="60"/>
      <c r="C397" s="60"/>
      <c r="D397" s="60"/>
      <c r="E397" s="60"/>
      <c r="F397" s="60"/>
      <c r="G397" s="60"/>
      <c r="H397" s="60"/>
      <c r="I397" s="60"/>
    </row>
    <row r="398" spans="2:9" ht="21" customHeight="1" x14ac:dyDescent="0.5">
      <c r="B398" s="60"/>
      <c r="C398" s="60"/>
      <c r="D398" s="60"/>
      <c r="E398" s="60"/>
      <c r="F398" s="60"/>
      <c r="G398" s="60"/>
      <c r="H398" s="60"/>
      <c r="I398" s="60"/>
    </row>
    <row r="399" spans="2:9" ht="21" customHeight="1" x14ac:dyDescent="0.5">
      <c r="B399" s="60"/>
      <c r="C399" s="60"/>
      <c r="D399" s="60"/>
      <c r="E399" s="60"/>
      <c r="F399" s="60"/>
      <c r="G399" s="60"/>
      <c r="H399" s="60"/>
      <c r="I399" s="60"/>
    </row>
    <row r="400" spans="2:9" ht="21" customHeight="1" x14ac:dyDescent="0.5">
      <c r="B400" s="60"/>
      <c r="C400" s="60"/>
      <c r="D400" s="60"/>
      <c r="E400" s="60"/>
      <c r="F400" s="60"/>
      <c r="G400" s="60"/>
      <c r="H400" s="60"/>
      <c r="I400" s="60"/>
    </row>
    <row r="401" spans="2:9" ht="21" customHeight="1" x14ac:dyDescent="0.5">
      <c r="B401" s="60"/>
      <c r="C401" s="60"/>
      <c r="D401" s="60"/>
      <c r="E401" s="60"/>
      <c r="F401" s="60"/>
      <c r="G401" s="60"/>
      <c r="H401" s="60"/>
      <c r="I401" s="60"/>
    </row>
    <row r="402" spans="2:9" ht="21" customHeight="1" x14ac:dyDescent="0.5">
      <c r="B402" s="60"/>
      <c r="C402" s="60"/>
      <c r="D402" s="60"/>
      <c r="E402" s="60"/>
      <c r="F402" s="60"/>
      <c r="G402" s="60"/>
      <c r="H402" s="60"/>
      <c r="I402" s="60"/>
    </row>
    <row r="403" spans="2:9" ht="21" customHeight="1" x14ac:dyDescent="0.5">
      <c r="B403" s="60"/>
      <c r="C403" s="60"/>
      <c r="D403" s="60"/>
      <c r="E403" s="60"/>
      <c r="F403" s="60"/>
      <c r="G403" s="60"/>
      <c r="H403" s="60"/>
      <c r="I403" s="60"/>
    </row>
    <row r="404" spans="2:9" ht="21" customHeight="1" x14ac:dyDescent="0.5">
      <c r="B404" s="60"/>
      <c r="C404" s="60"/>
      <c r="D404" s="60"/>
      <c r="E404" s="60"/>
      <c r="F404" s="60"/>
      <c r="G404" s="60"/>
      <c r="H404" s="60"/>
      <c r="I404" s="60"/>
    </row>
    <row r="405" spans="2:9" ht="21" customHeight="1" x14ac:dyDescent="0.5">
      <c r="B405" s="60"/>
      <c r="C405" s="60"/>
      <c r="D405" s="60"/>
      <c r="E405" s="60"/>
      <c r="F405" s="60"/>
      <c r="G405" s="60"/>
      <c r="H405" s="60"/>
      <c r="I405" s="60"/>
    </row>
    <row r="406" spans="2:9" ht="21" customHeight="1" x14ac:dyDescent="0.5">
      <c r="B406" s="60"/>
      <c r="C406" s="60"/>
      <c r="D406" s="60"/>
      <c r="E406" s="60"/>
      <c r="F406" s="60"/>
      <c r="G406" s="60"/>
      <c r="H406" s="60"/>
      <c r="I406" s="60"/>
    </row>
    <row r="407" spans="2:9" ht="21" customHeight="1" x14ac:dyDescent="0.5">
      <c r="B407" s="60"/>
      <c r="C407" s="60"/>
      <c r="D407" s="60"/>
      <c r="E407" s="60"/>
      <c r="F407" s="60"/>
      <c r="G407" s="60"/>
      <c r="H407" s="60"/>
      <c r="I407" s="60"/>
    </row>
    <row r="408" spans="2:9" ht="21" customHeight="1" x14ac:dyDescent="0.5">
      <c r="B408" s="60"/>
      <c r="C408" s="60"/>
      <c r="D408" s="60"/>
      <c r="E408" s="60"/>
      <c r="F408" s="60"/>
      <c r="G408" s="60"/>
      <c r="H408" s="60"/>
      <c r="I408" s="60"/>
    </row>
    <row r="409" spans="2:9" ht="21" customHeight="1" x14ac:dyDescent="0.5">
      <c r="B409" s="60"/>
      <c r="C409" s="60"/>
      <c r="D409" s="60"/>
      <c r="E409" s="60"/>
      <c r="F409" s="60"/>
      <c r="G409" s="60"/>
      <c r="H409" s="60"/>
      <c r="I409" s="60"/>
    </row>
    <row r="410" spans="2:9" ht="21" customHeight="1" x14ac:dyDescent="0.5">
      <c r="B410" s="60"/>
      <c r="C410" s="60"/>
      <c r="D410" s="60"/>
      <c r="E410" s="60"/>
      <c r="F410" s="60"/>
      <c r="G410" s="60"/>
      <c r="H410" s="60"/>
      <c r="I410" s="60"/>
    </row>
    <row r="411" spans="2:9" ht="21" customHeight="1" x14ac:dyDescent="0.5">
      <c r="B411" s="60"/>
      <c r="C411" s="60"/>
      <c r="D411" s="60"/>
      <c r="E411" s="60"/>
      <c r="F411" s="60"/>
      <c r="G411" s="60"/>
      <c r="H411" s="60"/>
      <c r="I411" s="60"/>
    </row>
    <row r="412" spans="2:9" ht="21" customHeight="1" x14ac:dyDescent="0.5">
      <c r="B412" s="60"/>
      <c r="C412" s="60"/>
      <c r="D412" s="60"/>
      <c r="E412" s="60"/>
      <c r="F412" s="60"/>
      <c r="G412" s="60"/>
      <c r="H412" s="60"/>
      <c r="I412" s="60"/>
    </row>
    <row r="413" spans="2:9" ht="21" customHeight="1" x14ac:dyDescent="0.5">
      <c r="B413" s="60"/>
      <c r="C413" s="60"/>
      <c r="D413" s="60"/>
      <c r="E413" s="60"/>
      <c r="F413" s="60"/>
      <c r="G413" s="60"/>
      <c r="H413" s="60"/>
      <c r="I413" s="60"/>
    </row>
    <row r="414" spans="2:9" ht="21" customHeight="1" x14ac:dyDescent="0.5">
      <c r="B414" s="60"/>
      <c r="C414" s="60"/>
      <c r="D414" s="60"/>
      <c r="E414" s="60"/>
      <c r="F414" s="60"/>
      <c r="G414" s="60"/>
      <c r="H414" s="60"/>
      <c r="I414" s="60"/>
    </row>
    <row r="415" spans="2:9" ht="21" customHeight="1" x14ac:dyDescent="0.5">
      <c r="B415" s="60"/>
      <c r="C415" s="60"/>
      <c r="D415" s="60"/>
      <c r="E415" s="60"/>
      <c r="F415" s="60"/>
      <c r="G415" s="60"/>
      <c r="H415" s="60"/>
      <c r="I415" s="60"/>
    </row>
    <row r="416" spans="2:9" ht="21" customHeight="1" x14ac:dyDescent="0.5">
      <c r="B416" s="60"/>
      <c r="C416" s="60"/>
      <c r="D416" s="60"/>
      <c r="E416" s="60"/>
      <c r="F416" s="60"/>
      <c r="G416" s="60"/>
      <c r="H416" s="60"/>
      <c r="I416" s="60"/>
    </row>
    <row r="417" spans="2:9" ht="21" customHeight="1" x14ac:dyDescent="0.5">
      <c r="B417" s="60"/>
      <c r="C417" s="60"/>
      <c r="D417" s="60"/>
      <c r="E417" s="60"/>
      <c r="F417" s="60"/>
      <c r="G417" s="60"/>
      <c r="H417" s="60"/>
      <c r="I417" s="60"/>
    </row>
    <row r="418" spans="2:9" ht="21" customHeight="1" x14ac:dyDescent="0.5">
      <c r="B418" s="60"/>
      <c r="C418" s="60"/>
      <c r="D418" s="60"/>
      <c r="E418" s="60"/>
      <c r="F418" s="60"/>
      <c r="G418" s="60"/>
      <c r="H418" s="60"/>
      <c r="I418" s="60"/>
    </row>
    <row r="419" spans="2:9" ht="21" customHeight="1" x14ac:dyDescent="0.5">
      <c r="B419" s="60"/>
      <c r="C419" s="60"/>
      <c r="D419" s="60"/>
      <c r="E419" s="60"/>
      <c r="F419" s="60"/>
      <c r="G419" s="60"/>
      <c r="H419" s="60"/>
      <c r="I419" s="60"/>
    </row>
    <row r="420" spans="2:9" ht="21" customHeight="1" x14ac:dyDescent="0.5">
      <c r="B420" s="60"/>
      <c r="C420" s="60"/>
      <c r="D420" s="60"/>
      <c r="E420" s="60"/>
      <c r="F420" s="60"/>
      <c r="G420" s="60"/>
      <c r="H420" s="60"/>
      <c r="I420" s="60"/>
    </row>
    <row r="421" spans="2:9" ht="21" customHeight="1" x14ac:dyDescent="0.5">
      <c r="B421" s="60"/>
      <c r="C421" s="60"/>
      <c r="D421" s="60"/>
      <c r="E421" s="60"/>
      <c r="F421" s="60"/>
      <c r="G421" s="60"/>
      <c r="H421" s="60"/>
      <c r="I421" s="60"/>
    </row>
    <row r="422" spans="2:9" ht="21" customHeight="1" x14ac:dyDescent="0.5">
      <c r="B422" s="60"/>
      <c r="C422" s="60"/>
      <c r="D422" s="60"/>
      <c r="E422" s="60"/>
      <c r="F422" s="60"/>
      <c r="G422" s="60"/>
      <c r="H422" s="60"/>
      <c r="I422" s="60"/>
    </row>
    <row r="423" spans="2:9" ht="21" customHeight="1" x14ac:dyDescent="0.5">
      <c r="B423" s="60"/>
      <c r="C423" s="60"/>
      <c r="D423" s="60"/>
      <c r="E423" s="60"/>
      <c r="F423" s="60"/>
      <c r="G423" s="60"/>
      <c r="H423" s="60"/>
      <c r="I423" s="60"/>
    </row>
    <row r="424" spans="2:9" ht="21" customHeight="1" x14ac:dyDescent="0.5">
      <c r="B424" s="60"/>
      <c r="C424" s="60"/>
      <c r="D424" s="60"/>
      <c r="E424" s="60"/>
      <c r="F424" s="60"/>
      <c r="G424" s="60"/>
      <c r="H424" s="60"/>
      <c r="I424" s="60"/>
    </row>
    <row r="425" spans="2:9" ht="21" customHeight="1" x14ac:dyDescent="0.5">
      <c r="B425" s="60"/>
      <c r="C425" s="60"/>
      <c r="D425" s="60"/>
      <c r="E425" s="60"/>
      <c r="F425" s="60"/>
      <c r="G425" s="60"/>
      <c r="H425" s="60"/>
      <c r="I425" s="60"/>
    </row>
    <row r="426" spans="2:9" ht="21" customHeight="1" x14ac:dyDescent="0.5">
      <c r="B426" s="60"/>
      <c r="C426" s="60"/>
      <c r="D426" s="60"/>
      <c r="E426" s="60"/>
      <c r="F426" s="60"/>
      <c r="G426" s="60"/>
      <c r="H426" s="60"/>
      <c r="I426" s="60"/>
    </row>
    <row r="427" spans="2:9" ht="21" customHeight="1" x14ac:dyDescent="0.5">
      <c r="B427" s="60"/>
      <c r="C427" s="60"/>
      <c r="D427" s="60"/>
      <c r="E427" s="60"/>
      <c r="F427" s="60"/>
      <c r="G427" s="60"/>
      <c r="H427" s="60"/>
      <c r="I427" s="60"/>
    </row>
    <row r="428" spans="2:9" ht="21" customHeight="1" x14ac:dyDescent="0.5">
      <c r="B428" s="60"/>
      <c r="C428" s="60"/>
      <c r="D428" s="60"/>
      <c r="E428" s="60"/>
      <c r="F428" s="60"/>
      <c r="G428" s="60"/>
      <c r="H428" s="60"/>
      <c r="I428" s="60"/>
    </row>
    <row r="429" spans="2:9" ht="21" customHeight="1" x14ac:dyDescent="0.5">
      <c r="B429" s="60"/>
      <c r="C429" s="60"/>
      <c r="D429" s="60"/>
      <c r="E429" s="60"/>
      <c r="F429" s="60"/>
      <c r="G429" s="60"/>
      <c r="H429" s="60"/>
      <c r="I429" s="60"/>
    </row>
    <row r="430" spans="2:9" ht="21" customHeight="1" x14ac:dyDescent="0.5">
      <c r="B430" s="60"/>
      <c r="C430" s="60"/>
      <c r="D430" s="60"/>
      <c r="E430" s="60"/>
      <c r="F430" s="60"/>
      <c r="G430" s="60"/>
      <c r="H430" s="60"/>
      <c r="I430" s="60"/>
    </row>
    <row r="431" spans="2:9" ht="21" customHeight="1" x14ac:dyDescent="0.5">
      <c r="B431" s="60"/>
      <c r="C431" s="60"/>
      <c r="D431" s="60"/>
      <c r="E431" s="60"/>
      <c r="F431" s="60"/>
      <c r="G431" s="60"/>
      <c r="H431" s="60"/>
      <c r="I431" s="60"/>
    </row>
    <row r="432" spans="2:9" ht="21" customHeight="1" x14ac:dyDescent="0.5">
      <c r="B432" s="60"/>
      <c r="C432" s="60"/>
      <c r="D432" s="60"/>
      <c r="E432" s="60"/>
      <c r="F432" s="60"/>
      <c r="G432" s="60"/>
      <c r="H432" s="60"/>
      <c r="I432" s="60"/>
    </row>
    <row r="433" spans="2:9" ht="21" customHeight="1" x14ac:dyDescent="0.5">
      <c r="B433" s="60"/>
      <c r="C433" s="60"/>
      <c r="D433" s="60"/>
      <c r="E433" s="60"/>
      <c r="F433" s="60"/>
      <c r="G433" s="60"/>
      <c r="H433" s="60"/>
      <c r="I433" s="60"/>
    </row>
    <row r="434" spans="2:9" ht="21" customHeight="1" x14ac:dyDescent="0.5">
      <c r="B434" s="60"/>
      <c r="C434" s="60"/>
      <c r="D434" s="60"/>
      <c r="E434" s="60"/>
      <c r="F434" s="60"/>
      <c r="G434" s="60"/>
      <c r="H434" s="60"/>
      <c r="I434" s="60"/>
    </row>
    <row r="435" spans="2:9" ht="21" customHeight="1" x14ac:dyDescent="0.5">
      <c r="B435" s="60"/>
      <c r="C435" s="60"/>
      <c r="D435" s="60"/>
      <c r="E435" s="60"/>
      <c r="F435" s="60"/>
      <c r="G435" s="60"/>
      <c r="H435" s="60"/>
      <c r="I435" s="60"/>
    </row>
    <row r="436" spans="2:9" ht="21" customHeight="1" x14ac:dyDescent="0.5">
      <c r="B436" s="60"/>
      <c r="C436" s="60"/>
      <c r="D436" s="60"/>
      <c r="E436" s="60"/>
      <c r="F436" s="60"/>
      <c r="G436" s="60"/>
      <c r="H436" s="60"/>
      <c r="I436" s="60"/>
    </row>
    <row r="437" spans="2:9" ht="21" customHeight="1" x14ac:dyDescent="0.5">
      <c r="B437" s="60"/>
      <c r="C437" s="60"/>
      <c r="D437" s="60"/>
      <c r="E437" s="60"/>
      <c r="F437" s="60"/>
      <c r="G437" s="60"/>
      <c r="H437" s="60"/>
      <c r="I437" s="60"/>
    </row>
    <row r="438" spans="2:9" ht="21" customHeight="1" x14ac:dyDescent="0.5">
      <c r="B438" s="60"/>
      <c r="C438" s="60"/>
      <c r="D438" s="60"/>
      <c r="E438" s="60"/>
      <c r="F438" s="60"/>
      <c r="G438" s="60"/>
      <c r="H438" s="60"/>
      <c r="I438" s="60"/>
    </row>
    <row r="439" spans="2:9" ht="21" customHeight="1" x14ac:dyDescent="0.5">
      <c r="B439" s="60"/>
      <c r="C439" s="60"/>
      <c r="D439" s="60"/>
      <c r="E439" s="60"/>
      <c r="F439" s="60"/>
      <c r="G439" s="60"/>
      <c r="H439" s="60"/>
      <c r="I439" s="60"/>
    </row>
    <row r="440" spans="2:9" ht="21" customHeight="1" x14ac:dyDescent="0.5">
      <c r="B440" s="60"/>
      <c r="C440" s="60"/>
      <c r="D440" s="60"/>
      <c r="E440" s="60"/>
      <c r="F440" s="60"/>
      <c r="G440" s="60"/>
      <c r="H440" s="60"/>
      <c r="I440" s="60"/>
    </row>
    <row r="441" spans="2:9" ht="21" customHeight="1" x14ac:dyDescent="0.5">
      <c r="B441" s="60"/>
      <c r="C441" s="60"/>
      <c r="D441" s="60"/>
      <c r="E441" s="60"/>
      <c r="F441" s="60"/>
      <c r="G441" s="60"/>
      <c r="H441" s="60"/>
      <c r="I441" s="60"/>
    </row>
    <row r="442" spans="2:9" ht="21" customHeight="1" x14ac:dyDescent="0.5">
      <c r="B442" s="60"/>
      <c r="C442" s="60"/>
      <c r="D442" s="60"/>
      <c r="E442" s="60"/>
      <c r="F442" s="60"/>
      <c r="G442" s="60"/>
      <c r="H442" s="60"/>
      <c r="I442" s="60"/>
    </row>
    <row r="443" spans="2:9" ht="21" customHeight="1" x14ac:dyDescent="0.5">
      <c r="B443" s="60"/>
      <c r="C443" s="60"/>
      <c r="D443" s="60"/>
      <c r="E443" s="60"/>
      <c r="F443" s="60"/>
      <c r="G443" s="60"/>
      <c r="H443" s="60"/>
      <c r="I443" s="60"/>
    </row>
    <row r="444" spans="2:9" ht="21" customHeight="1" x14ac:dyDescent="0.5">
      <c r="B444" s="60"/>
      <c r="C444" s="60"/>
      <c r="D444" s="60"/>
      <c r="E444" s="60"/>
      <c r="F444" s="60"/>
      <c r="G444" s="60"/>
      <c r="H444" s="60"/>
      <c r="I444" s="60"/>
    </row>
    <row r="445" spans="2:9" ht="21" customHeight="1" x14ac:dyDescent="0.5">
      <c r="B445" s="60"/>
      <c r="C445" s="60"/>
      <c r="D445" s="60"/>
      <c r="E445" s="60"/>
      <c r="F445" s="60"/>
      <c r="G445" s="60"/>
      <c r="H445" s="60"/>
      <c r="I445" s="60"/>
    </row>
    <row r="446" spans="2:9" ht="21" customHeight="1" x14ac:dyDescent="0.5">
      <c r="B446" s="60"/>
      <c r="C446" s="60"/>
      <c r="D446" s="60"/>
      <c r="E446" s="60"/>
      <c r="F446" s="60"/>
      <c r="G446" s="60"/>
      <c r="H446" s="60"/>
      <c r="I446" s="60"/>
    </row>
    <row r="447" spans="2:9" ht="21" customHeight="1" x14ac:dyDescent="0.5">
      <c r="B447" s="60"/>
      <c r="C447" s="60"/>
      <c r="D447" s="60"/>
      <c r="E447" s="60"/>
      <c r="F447" s="60"/>
      <c r="G447" s="60"/>
      <c r="H447" s="60"/>
      <c r="I447" s="60"/>
    </row>
    <row r="448" spans="2:9" ht="21" customHeight="1" x14ac:dyDescent="0.5">
      <c r="B448" s="60"/>
      <c r="C448" s="60"/>
      <c r="D448" s="60"/>
      <c r="E448" s="60"/>
      <c r="F448" s="60"/>
      <c r="G448" s="60"/>
      <c r="H448" s="60"/>
      <c r="I448" s="60"/>
    </row>
    <row r="449" spans="2:9" ht="21" customHeight="1" x14ac:dyDescent="0.5">
      <c r="B449" s="60"/>
      <c r="C449" s="60"/>
      <c r="D449" s="60"/>
      <c r="E449" s="60"/>
      <c r="F449" s="60"/>
      <c r="G449" s="60"/>
      <c r="H449" s="60"/>
      <c r="I449" s="60"/>
    </row>
    <row r="450" spans="2:9" ht="21" customHeight="1" x14ac:dyDescent="0.5">
      <c r="B450" s="60"/>
      <c r="C450" s="60"/>
      <c r="D450" s="60"/>
      <c r="E450" s="60"/>
      <c r="F450" s="60"/>
      <c r="G450" s="60"/>
      <c r="H450" s="60"/>
      <c r="I450" s="60"/>
    </row>
    <row r="451" spans="2:9" ht="21" customHeight="1" x14ac:dyDescent="0.5">
      <c r="B451" s="60"/>
      <c r="C451" s="60"/>
      <c r="D451" s="60"/>
      <c r="E451" s="60"/>
      <c r="F451" s="60"/>
      <c r="G451" s="60"/>
      <c r="H451" s="60"/>
      <c r="I451" s="60"/>
    </row>
    <row r="452" spans="2:9" ht="21" customHeight="1" x14ac:dyDescent="0.5">
      <c r="B452" s="60"/>
      <c r="C452" s="60"/>
      <c r="D452" s="60"/>
      <c r="E452" s="60"/>
      <c r="F452" s="60"/>
      <c r="G452" s="60"/>
      <c r="H452" s="60"/>
      <c r="I452" s="60"/>
    </row>
    <row r="453" spans="2:9" ht="21" customHeight="1" x14ac:dyDescent="0.5">
      <c r="B453" s="60"/>
      <c r="C453" s="60"/>
      <c r="D453" s="60"/>
      <c r="E453" s="60"/>
      <c r="F453" s="60"/>
      <c r="G453" s="60"/>
      <c r="H453" s="60"/>
      <c r="I453" s="60"/>
    </row>
    <row r="454" spans="2:9" ht="21" customHeight="1" x14ac:dyDescent="0.5">
      <c r="B454" s="60"/>
      <c r="C454" s="60"/>
      <c r="D454" s="60"/>
      <c r="E454" s="60"/>
      <c r="F454" s="60"/>
      <c r="G454" s="60"/>
      <c r="H454" s="60"/>
      <c r="I454" s="60"/>
    </row>
    <row r="455" spans="2:9" ht="21" customHeight="1" x14ac:dyDescent="0.5">
      <c r="B455" s="60"/>
      <c r="C455" s="60"/>
      <c r="D455" s="60"/>
      <c r="E455" s="60"/>
      <c r="F455" s="60"/>
      <c r="G455" s="60"/>
      <c r="H455" s="60"/>
      <c r="I455" s="60"/>
    </row>
    <row r="456" spans="2:9" ht="21" customHeight="1" x14ac:dyDescent="0.5">
      <c r="B456" s="60"/>
      <c r="C456" s="60"/>
      <c r="D456" s="60"/>
      <c r="E456" s="60"/>
      <c r="F456" s="60"/>
      <c r="G456" s="60"/>
      <c r="H456" s="60"/>
      <c r="I456" s="60"/>
    </row>
    <row r="457" spans="2:9" ht="21" customHeight="1" x14ac:dyDescent="0.5">
      <c r="B457" s="60"/>
      <c r="C457" s="60"/>
      <c r="D457" s="60"/>
      <c r="E457" s="60"/>
      <c r="F457" s="60"/>
      <c r="G457" s="60"/>
      <c r="H457" s="60"/>
      <c r="I457" s="60"/>
    </row>
    <row r="458" spans="2:9" ht="21" customHeight="1" x14ac:dyDescent="0.5">
      <c r="B458" s="60"/>
      <c r="C458" s="60"/>
      <c r="D458" s="60"/>
      <c r="E458" s="60"/>
      <c r="F458" s="60"/>
      <c r="G458" s="60"/>
      <c r="H458" s="60"/>
      <c r="I458" s="60"/>
    </row>
    <row r="459" spans="2:9" ht="21" customHeight="1" x14ac:dyDescent="0.5">
      <c r="B459" s="60"/>
      <c r="C459" s="60"/>
      <c r="D459" s="60"/>
      <c r="E459" s="60"/>
      <c r="F459" s="60"/>
      <c r="G459" s="60"/>
      <c r="H459" s="60"/>
      <c r="I459" s="60"/>
    </row>
    <row r="460" spans="2:9" ht="21" customHeight="1" x14ac:dyDescent="0.5">
      <c r="B460" s="60"/>
      <c r="C460" s="60"/>
      <c r="D460" s="60"/>
      <c r="E460" s="60"/>
      <c r="F460" s="60"/>
      <c r="G460" s="60"/>
      <c r="H460" s="60"/>
      <c r="I460" s="60"/>
    </row>
    <row r="461" spans="2:9" ht="21" customHeight="1" x14ac:dyDescent="0.5">
      <c r="B461" s="60"/>
      <c r="C461" s="60"/>
      <c r="D461" s="60"/>
      <c r="E461" s="60"/>
      <c r="F461" s="60"/>
      <c r="G461" s="60"/>
      <c r="H461" s="60"/>
      <c r="I461" s="60"/>
    </row>
    <row r="462" spans="2:9" ht="21" customHeight="1" x14ac:dyDescent="0.5">
      <c r="B462" s="60"/>
      <c r="C462" s="60"/>
      <c r="D462" s="60"/>
      <c r="E462" s="60"/>
      <c r="F462" s="60"/>
      <c r="G462" s="60"/>
      <c r="H462" s="60"/>
      <c r="I462" s="60"/>
    </row>
    <row r="463" spans="2:9" ht="21" customHeight="1" x14ac:dyDescent="0.5">
      <c r="B463" s="60"/>
      <c r="C463" s="60"/>
      <c r="D463" s="60"/>
      <c r="E463" s="60"/>
      <c r="F463" s="60"/>
      <c r="G463" s="60"/>
      <c r="H463" s="60"/>
      <c r="I463" s="60"/>
    </row>
    <row r="464" spans="2:9" ht="21" customHeight="1" x14ac:dyDescent="0.5">
      <c r="B464" s="60"/>
      <c r="C464" s="60"/>
      <c r="D464" s="60"/>
      <c r="E464" s="60"/>
      <c r="F464" s="60"/>
      <c r="G464" s="60"/>
      <c r="H464" s="60"/>
      <c r="I464" s="60"/>
    </row>
    <row r="465" spans="2:9" ht="21" customHeight="1" x14ac:dyDescent="0.5">
      <c r="B465" s="60"/>
      <c r="C465" s="60"/>
      <c r="D465" s="60"/>
      <c r="E465" s="60"/>
      <c r="F465" s="60"/>
      <c r="G465" s="60"/>
      <c r="H465" s="60"/>
      <c r="I465" s="60"/>
    </row>
    <row r="466" spans="2:9" ht="21" customHeight="1" x14ac:dyDescent="0.5">
      <c r="B466" s="60"/>
      <c r="C466" s="60"/>
      <c r="D466" s="60"/>
      <c r="E466" s="60"/>
      <c r="F466" s="60"/>
      <c r="G466" s="60"/>
      <c r="H466" s="60"/>
      <c r="I466" s="60"/>
    </row>
    <row r="467" spans="2:9" ht="21" customHeight="1" x14ac:dyDescent="0.5">
      <c r="B467" s="60"/>
      <c r="C467" s="60"/>
      <c r="D467" s="60"/>
      <c r="E467" s="60"/>
      <c r="F467" s="60"/>
      <c r="G467" s="60"/>
      <c r="H467" s="60"/>
      <c r="I467" s="60"/>
    </row>
    <row r="468" spans="2:9" ht="21" customHeight="1" x14ac:dyDescent="0.5">
      <c r="B468" s="60"/>
      <c r="C468" s="60"/>
      <c r="D468" s="60"/>
      <c r="E468" s="60"/>
      <c r="F468" s="60"/>
      <c r="G468" s="60"/>
      <c r="H468" s="60"/>
      <c r="I468" s="60"/>
    </row>
    <row r="469" spans="2:9" ht="21" customHeight="1" x14ac:dyDescent="0.5">
      <c r="B469" s="60"/>
      <c r="C469" s="60"/>
      <c r="D469" s="60"/>
      <c r="E469" s="60"/>
      <c r="F469" s="60"/>
      <c r="G469" s="60"/>
      <c r="H469" s="60"/>
      <c r="I469" s="60"/>
    </row>
    <row r="470" spans="2:9" ht="21" customHeight="1" x14ac:dyDescent="0.5">
      <c r="B470" s="60"/>
      <c r="C470" s="60"/>
      <c r="D470" s="60"/>
      <c r="E470" s="60"/>
      <c r="F470" s="60"/>
      <c r="G470" s="60"/>
      <c r="H470" s="60"/>
      <c r="I470" s="60"/>
    </row>
    <row r="471" spans="2:9" ht="21" customHeight="1" x14ac:dyDescent="0.5">
      <c r="B471" s="60"/>
      <c r="C471" s="60"/>
      <c r="D471" s="60"/>
      <c r="E471" s="60"/>
      <c r="F471" s="60"/>
      <c r="G471" s="60"/>
      <c r="H471" s="60"/>
      <c r="I471" s="60"/>
    </row>
    <row r="472" spans="2:9" ht="21" customHeight="1" x14ac:dyDescent="0.5">
      <c r="B472" s="60"/>
      <c r="C472" s="60"/>
      <c r="D472" s="60"/>
      <c r="E472" s="60"/>
      <c r="F472" s="60"/>
      <c r="G472" s="60"/>
      <c r="H472" s="60"/>
      <c r="I472" s="60"/>
    </row>
    <row r="473" spans="2:9" ht="21" customHeight="1" x14ac:dyDescent="0.5">
      <c r="B473" s="60"/>
      <c r="G473" s="60"/>
      <c r="H473" s="60"/>
      <c r="I473" s="60"/>
    </row>
    <row r="474" spans="2:9" ht="21" customHeight="1" x14ac:dyDescent="0.5">
      <c r="B474" s="60"/>
      <c r="G474" s="60"/>
      <c r="H474" s="60"/>
      <c r="I474" s="60"/>
    </row>
    <row r="475" spans="2:9" ht="21" customHeight="1" x14ac:dyDescent="0.5">
      <c r="B475" s="60"/>
      <c r="G475" s="60"/>
      <c r="H475" s="60"/>
      <c r="I475" s="60"/>
    </row>
    <row r="476" spans="2:9" ht="21" customHeight="1" x14ac:dyDescent="0.5">
      <c r="G476" s="60"/>
      <c r="H476" s="60"/>
      <c r="I476" s="60"/>
    </row>
    <row r="477" spans="2:9" ht="21" customHeight="1" x14ac:dyDescent="0.5">
      <c r="G477" s="60"/>
      <c r="H477" s="60"/>
      <c r="I477" s="60"/>
    </row>
    <row r="478" spans="2:9" ht="21" customHeight="1" x14ac:dyDescent="0.5">
      <c r="G478" s="60"/>
      <c r="H478" s="60"/>
      <c r="I478" s="60"/>
    </row>
    <row r="479" spans="2:9" ht="21" customHeight="1" x14ac:dyDescent="0.5">
      <c r="G479" s="60"/>
      <c r="H479" s="60"/>
      <c r="I479" s="60"/>
    </row>
    <row r="480" spans="2:9" ht="21" customHeight="1" x14ac:dyDescent="0.5">
      <c r="G480" s="60"/>
      <c r="H480" s="60"/>
      <c r="I480" s="60"/>
    </row>
    <row r="481" spans="7:9" ht="21" customHeight="1" x14ac:dyDescent="0.5">
      <c r="G481" s="60"/>
      <c r="H481" s="60"/>
      <c r="I481" s="60"/>
    </row>
    <row r="482" spans="7:9" ht="21" customHeight="1" x14ac:dyDescent="0.5">
      <c r="G482" s="60"/>
      <c r="H482" s="60"/>
      <c r="I482" s="60"/>
    </row>
    <row r="483" spans="7:9" ht="21" customHeight="1" x14ac:dyDescent="0.5">
      <c r="G483" s="60"/>
      <c r="H483" s="60"/>
      <c r="I483" s="60"/>
    </row>
    <row r="484" spans="7:9" ht="21" customHeight="1" x14ac:dyDescent="0.5">
      <c r="G484" s="60"/>
      <c r="H484" s="60"/>
      <c r="I484" s="60"/>
    </row>
    <row r="485" spans="7:9" ht="21" customHeight="1" x14ac:dyDescent="0.5">
      <c r="G485" s="60"/>
      <c r="H485" s="60"/>
      <c r="I485" s="60"/>
    </row>
    <row r="486" spans="7:9" ht="21" customHeight="1" x14ac:dyDescent="0.5">
      <c r="G486" s="60"/>
      <c r="H486" s="60"/>
      <c r="I486" s="60"/>
    </row>
    <row r="487" spans="7:9" ht="21" customHeight="1" x14ac:dyDescent="0.5">
      <c r="G487" s="60"/>
      <c r="H487" s="60"/>
      <c r="I487" s="60"/>
    </row>
    <row r="488" spans="7:9" ht="21" customHeight="1" x14ac:dyDescent="0.5">
      <c r="G488" s="60"/>
      <c r="H488" s="60"/>
      <c r="I488" s="60"/>
    </row>
    <row r="489" spans="7:9" ht="21" customHeight="1" x14ac:dyDescent="0.5">
      <c r="G489" s="60"/>
      <c r="H489" s="60"/>
      <c r="I489" s="60"/>
    </row>
    <row r="490" spans="7:9" ht="21" customHeight="1" x14ac:dyDescent="0.5">
      <c r="G490" s="60"/>
      <c r="H490" s="60"/>
      <c r="I490" s="60"/>
    </row>
    <row r="491" spans="7:9" ht="21" customHeight="1" x14ac:dyDescent="0.5">
      <c r="G491" s="60"/>
      <c r="H491" s="60"/>
      <c r="I491" s="60"/>
    </row>
    <row r="492" spans="7:9" ht="21" customHeight="1" x14ac:dyDescent="0.5">
      <c r="G492" s="60"/>
      <c r="H492" s="60"/>
      <c r="I492" s="60"/>
    </row>
    <row r="493" spans="7:9" ht="21" customHeight="1" x14ac:dyDescent="0.5">
      <c r="G493" s="60"/>
      <c r="H493" s="60"/>
      <c r="I493" s="60"/>
    </row>
    <row r="494" spans="7:9" ht="21" customHeight="1" x14ac:dyDescent="0.5">
      <c r="G494" s="60"/>
      <c r="H494" s="60"/>
      <c r="I494" s="60"/>
    </row>
    <row r="495" spans="7:9" ht="21" customHeight="1" x14ac:dyDescent="0.5">
      <c r="G495" s="60"/>
      <c r="H495" s="60"/>
      <c r="I495" s="60"/>
    </row>
    <row r="496" spans="7:9" ht="21" customHeight="1" x14ac:dyDescent="0.5">
      <c r="G496" s="60"/>
      <c r="H496" s="60"/>
      <c r="I496" s="60"/>
    </row>
    <row r="497" spans="7:9" ht="21" customHeight="1" x14ac:dyDescent="0.5">
      <c r="G497" s="60"/>
      <c r="H497" s="60"/>
      <c r="I497" s="60"/>
    </row>
    <row r="498" spans="7:9" ht="21" customHeight="1" x14ac:dyDescent="0.5">
      <c r="G498" s="60"/>
      <c r="H498" s="60"/>
      <c r="I498" s="60"/>
    </row>
    <row r="499" spans="7:9" ht="21" customHeight="1" x14ac:dyDescent="0.5">
      <c r="G499" s="60"/>
      <c r="H499" s="60"/>
      <c r="I499" s="60"/>
    </row>
    <row r="500" spans="7:9" ht="21" customHeight="1" x14ac:dyDescent="0.5">
      <c r="G500" s="60"/>
      <c r="H500" s="60"/>
      <c r="I500" s="60"/>
    </row>
  </sheetData>
  <mergeCells count="37">
    <mergeCell ref="G107:I107"/>
    <mergeCell ref="G108:I108"/>
    <mergeCell ref="B132:E132"/>
    <mergeCell ref="G135:I135"/>
    <mergeCell ref="B122:E122"/>
    <mergeCell ref="F123:I123"/>
    <mergeCell ref="F124:I124"/>
    <mergeCell ref="B131:E131"/>
    <mergeCell ref="F122:I122"/>
    <mergeCell ref="B121:E121"/>
    <mergeCell ref="B111:E111"/>
    <mergeCell ref="D112:E112"/>
    <mergeCell ref="F121:I121"/>
    <mergeCell ref="D113:E113"/>
    <mergeCell ref="D114:E114"/>
    <mergeCell ref="D115:E115"/>
    <mergeCell ref="I10:I11"/>
    <mergeCell ref="B100:E100"/>
    <mergeCell ref="B101:E101"/>
    <mergeCell ref="B102:E102"/>
    <mergeCell ref="G105:I105"/>
    <mergeCell ref="D116:E116"/>
    <mergeCell ref="D117:E117"/>
    <mergeCell ref="D118:E118"/>
    <mergeCell ref="D119:E119"/>
    <mergeCell ref="B4:I4"/>
    <mergeCell ref="B5:I5"/>
    <mergeCell ref="B6:I6"/>
    <mergeCell ref="B7:I7"/>
    <mergeCell ref="B8:I8"/>
    <mergeCell ref="G106:I106"/>
    <mergeCell ref="B10:B11"/>
    <mergeCell ref="C10:C11"/>
    <mergeCell ref="D10:F11"/>
    <mergeCell ref="G10:G11"/>
    <mergeCell ref="H10:H11"/>
    <mergeCell ref="B103:F103"/>
  </mergeCells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Footer xml:space="preserve">&amp;RF-04-022  Rev.03
</oddFooter>
  </headerFooter>
  <rowBreaks count="1" manualBreakCount="1">
    <brk id="111" min="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588"/>
  <sheetViews>
    <sheetView topLeftCell="A172" zoomScaleNormal="100" zoomScaleSheetLayoutView="100" workbookViewId="0">
      <selection activeCell="O188" sqref="O188"/>
    </sheetView>
  </sheetViews>
  <sheetFormatPr defaultColWidth="9" defaultRowHeight="21" customHeight="1" x14ac:dyDescent="0.35"/>
  <cols>
    <col min="1" max="1" width="9" style="3"/>
    <col min="2" max="2" width="6.625" style="3" customWidth="1"/>
    <col min="3" max="3" width="17.625" style="3" customWidth="1"/>
    <col min="4" max="4" width="7.625" style="3" customWidth="1"/>
    <col min="5" max="5" width="12.875" style="3" customWidth="1"/>
    <col min="6" max="6" width="15.125" style="3" customWidth="1"/>
    <col min="7" max="8" width="11.125" style="3" customWidth="1"/>
    <col min="9" max="9" width="9.5" style="3" customWidth="1"/>
    <col min="10" max="16384" width="9" style="3"/>
  </cols>
  <sheetData>
    <row r="1" spans="2:9" ht="21" customHeight="1" x14ac:dyDescent="0.55000000000000004">
      <c r="B1" s="2"/>
      <c r="C1" s="2"/>
      <c r="D1" s="2"/>
      <c r="E1" s="2"/>
      <c r="F1" s="2"/>
      <c r="G1" s="2"/>
      <c r="H1" s="2"/>
      <c r="I1" s="2"/>
    </row>
    <row r="2" spans="2:9" ht="21" customHeight="1" x14ac:dyDescent="0.55000000000000004">
      <c r="B2" s="2"/>
      <c r="C2" s="2"/>
      <c r="D2" s="2"/>
      <c r="E2" s="2"/>
      <c r="F2" s="2"/>
      <c r="G2" s="2"/>
      <c r="H2" s="2"/>
      <c r="I2" s="2"/>
    </row>
    <row r="3" spans="2:9" ht="21" customHeight="1" x14ac:dyDescent="0.55000000000000004">
      <c r="B3" s="2"/>
      <c r="C3" s="2"/>
      <c r="D3" s="2"/>
      <c r="E3" s="2"/>
      <c r="F3" s="2"/>
      <c r="G3" s="2"/>
      <c r="H3" s="2"/>
      <c r="I3" s="2"/>
    </row>
    <row r="4" spans="2:9" ht="21" customHeight="1" x14ac:dyDescent="0.55000000000000004">
      <c r="B4" s="139" t="s">
        <v>12</v>
      </c>
      <c r="C4" s="139"/>
      <c r="D4" s="139"/>
      <c r="E4" s="139"/>
      <c r="F4" s="139"/>
      <c r="G4" s="139"/>
      <c r="H4" s="139"/>
      <c r="I4" s="139"/>
    </row>
    <row r="5" spans="2:9" ht="21" customHeight="1" x14ac:dyDescent="0.55000000000000004">
      <c r="B5" s="139" t="s">
        <v>13</v>
      </c>
      <c r="C5" s="139"/>
      <c r="D5" s="139"/>
      <c r="E5" s="139"/>
      <c r="F5" s="139"/>
      <c r="G5" s="139"/>
      <c r="H5" s="139"/>
      <c r="I5" s="139"/>
    </row>
    <row r="6" spans="2:9" ht="21" customHeight="1" x14ac:dyDescent="0.55000000000000004">
      <c r="B6" s="139" t="s">
        <v>69</v>
      </c>
      <c r="C6" s="139"/>
      <c r="D6" s="139"/>
      <c r="E6" s="139"/>
      <c r="F6" s="139"/>
      <c r="G6" s="139"/>
      <c r="H6" s="139"/>
      <c r="I6" s="139"/>
    </row>
    <row r="7" spans="2:9" ht="21" customHeight="1" x14ac:dyDescent="0.55000000000000004">
      <c r="B7" s="139" t="s">
        <v>110</v>
      </c>
      <c r="C7" s="139"/>
      <c r="D7" s="139"/>
      <c r="E7" s="139"/>
      <c r="F7" s="139"/>
      <c r="G7" s="139"/>
      <c r="H7" s="139"/>
      <c r="I7" s="139"/>
    </row>
    <row r="8" spans="2:9" ht="21" customHeight="1" x14ac:dyDescent="0.55000000000000004">
      <c r="B8" s="139" t="s">
        <v>14</v>
      </c>
      <c r="C8" s="139"/>
      <c r="D8" s="139"/>
      <c r="E8" s="139"/>
      <c r="F8" s="139"/>
      <c r="G8" s="139"/>
      <c r="H8" s="139"/>
      <c r="I8" s="139"/>
    </row>
    <row r="9" spans="2:9" ht="21" customHeight="1" x14ac:dyDescent="0.55000000000000004">
      <c r="B9" s="1"/>
      <c r="C9" s="1"/>
      <c r="D9" s="1"/>
      <c r="E9" s="1"/>
      <c r="F9" s="1"/>
      <c r="G9" s="1"/>
      <c r="H9" s="1"/>
      <c r="I9" s="1"/>
    </row>
    <row r="10" spans="2:9" ht="23.1" customHeight="1" x14ac:dyDescent="0.35">
      <c r="B10" s="142" t="s">
        <v>0</v>
      </c>
      <c r="C10" s="144" t="s">
        <v>1</v>
      </c>
      <c r="D10" s="142" t="s">
        <v>2</v>
      </c>
      <c r="E10" s="146"/>
      <c r="F10" s="147"/>
      <c r="G10" s="151" t="s">
        <v>47</v>
      </c>
      <c r="H10" s="144" t="s">
        <v>5</v>
      </c>
      <c r="I10" s="144" t="s">
        <v>58</v>
      </c>
    </row>
    <row r="11" spans="2:9" ht="23.1" customHeight="1" x14ac:dyDescent="0.35">
      <c r="B11" s="143"/>
      <c r="C11" s="145"/>
      <c r="D11" s="148"/>
      <c r="E11" s="149"/>
      <c r="F11" s="150"/>
      <c r="G11" s="152"/>
      <c r="H11" s="153"/>
      <c r="I11" s="153"/>
    </row>
    <row r="12" spans="2:9" ht="23.1" customHeight="1" x14ac:dyDescent="0.55000000000000004">
      <c r="B12" s="134">
        <v>1</v>
      </c>
      <c r="C12" s="253">
        <v>68107301001</v>
      </c>
      <c r="D12" s="254" t="s">
        <v>99</v>
      </c>
      <c r="E12" s="255" t="s">
        <v>113</v>
      </c>
      <c r="F12" s="256" t="s">
        <v>114</v>
      </c>
      <c r="G12" s="5"/>
      <c r="H12" s="6"/>
      <c r="I12" s="6"/>
    </row>
    <row r="13" spans="2:9" ht="23.1" customHeight="1" x14ac:dyDescent="0.55000000000000004">
      <c r="B13" s="134">
        <v>2</v>
      </c>
      <c r="C13" s="257">
        <v>68107301002</v>
      </c>
      <c r="D13" s="254" t="s">
        <v>99</v>
      </c>
      <c r="E13" s="255" t="s">
        <v>115</v>
      </c>
      <c r="F13" s="256" t="s">
        <v>116</v>
      </c>
      <c r="G13" s="5"/>
      <c r="H13" s="5"/>
      <c r="I13" s="6"/>
    </row>
    <row r="14" spans="2:9" ht="23.1" customHeight="1" x14ac:dyDescent="0.55000000000000004">
      <c r="B14" s="134">
        <v>3</v>
      </c>
      <c r="C14" s="253">
        <v>68107301003</v>
      </c>
      <c r="D14" s="258" t="s">
        <v>99</v>
      </c>
      <c r="E14" s="259" t="s">
        <v>117</v>
      </c>
      <c r="F14" s="260" t="s">
        <v>118</v>
      </c>
      <c r="G14" s="5"/>
      <c r="H14" s="5"/>
      <c r="I14" s="6"/>
    </row>
    <row r="15" spans="2:9" ht="23.1" customHeight="1" x14ac:dyDescent="0.55000000000000004">
      <c r="B15" s="134">
        <v>4</v>
      </c>
      <c r="C15" s="257">
        <v>68107301004</v>
      </c>
      <c r="D15" s="261" t="s">
        <v>99</v>
      </c>
      <c r="E15" s="262" t="s">
        <v>119</v>
      </c>
      <c r="F15" s="263" t="s">
        <v>120</v>
      </c>
      <c r="G15" s="7"/>
      <c r="H15" s="7"/>
      <c r="I15" s="8"/>
    </row>
    <row r="16" spans="2:9" ht="23.1" customHeight="1" x14ac:dyDescent="0.55000000000000004">
      <c r="B16" s="134">
        <v>5</v>
      </c>
      <c r="C16" s="253">
        <v>68107301005</v>
      </c>
      <c r="D16" s="264" t="s">
        <v>99</v>
      </c>
      <c r="E16" s="265" t="s">
        <v>119</v>
      </c>
      <c r="F16" s="266" t="s">
        <v>121</v>
      </c>
      <c r="G16" s="7"/>
      <c r="H16" s="7"/>
      <c r="I16" s="8"/>
    </row>
    <row r="17" spans="2:9" ht="23.1" customHeight="1" x14ac:dyDescent="0.55000000000000004">
      <c r="B17" s="134">
        <v>6</v>
      </c>
      <c r="C17" s="257">
        <v>68107301006</v>
      </c>
      <c r="D17" s="267" t="s">
        <v>99</v>
      </c>
      <c r="E17" s="255" t="s">
        <v>122</v>
      </c>
      <c r="F17" s="256" t="s">
        <v>123</v>
      </c>
      <c r="G17" s="7"/>
      <c r="H17" s="7"/>
      <c r="I17" s="8"/>
    </row>
    <row r="18" spans="2:9" ht="23.1" customHeight="1" x14ac:dyDescent="0.55000000000000004">
      <c r="B18" s="134">
        <v>7</v>
      </c>
      <c r="C18" s="253">
        <v>68107301007</v>
      </c>
      <c r="D18" s="254" t="s">
        <v>99</v>
      </c>
      <c r="E18" s="268" t="s">
        <v>122</v>
      </c>
      <c r="F18" s="269" t="s">
        <v>124</v>
      </c>
      <c r="G18" s="7"/>
      <c r="H18" s="7"/>
      <c r="I18" s="8"/>
    </row>
    <row r="19" spans="2:9" ht="23.1" customHeight="1" x14ac:dyDescent="0.55000000000000004">
      <c r="B19" s="134">
        <v>8</v>
      </c>
      <c r="C19" s="257">
        <v>68107301008</v>
      </c>
      <c r="D19" s="270" t="s">
        <v>99</v>
      </c>
      <c r="E19" s="271" t="s">
        <v>125</v>
      </c>
      <c r="F19" s="272" t="s">
        <v>126</v>
      </c>
      <c r="G19" s="7"/>
      <c r="H19" s="7"/>
      <c r="I19" s="8"/>
    </row>
    <row r="20" spans="2:9" ht="23.1" customHeight="1" x14ac:dyDescent="0.55000000000000004">
      <c r="B20" s="134">
        <v>9</v>
      </c>
      <c r="C20" s="253">
        <v>68107301009</v>
      </c>
      <c r="D20" s="254" t="s">
        <v>99</v>
      </c>
      <c r="E20" s="255" t="s">
        <v>127</v>
      </c>
      <c r="F20" s="256" t="s">
        <v>128</v>
      </c>
      <c r="G20" s="7"/>
      <c r="H20" s="7"/>
      <c r="I20" s="8"/>
    </row>
    <row r="21" spans="2:9" ht="23.1" customHeight="1" x14ac:dyDescent="0.55000000000000004">
      <c r="B21" s="134">
        <v>10</v>
      </c>
      <c r="C21" s="257">
        <v>68107301010</v>
      </c>
      <c r="D21" s="270" t="s">
        <v>3</v>
      </c>
      <c r="E21" s="271" t="s">
        <v>129</v>
      </c>
      <c r="F21" s="272" t="s">
        <v>130</v>
      </c>
      <c r="G21" s="7"/>
      <c r="H21" s="7"/>
      <c r="I21" s="8"/>
    </row>
    <row r="22" spans="2:9" ht="23.1" customHeight="1" x14ac:dyDescent="0.55000000000000004">
      <c r="B22" s="134">
        <v>11</v>
      </c>
      <c r="C22" s="253">
        <v>68107301011</v>
      </c>
      <c r="D22" s="273" t="s">
        <v>99</v>
      </c>
      <c r="E22" s="274" t="s">
        <v>131</v>
      </c>
      <c r="F22" s="275" t="s">
        <v>132</v>
      </c>
      <c r="G22" s="7"/>
      <c r="H22" s="7"/>
      <c r="I22" s="8"/>
    </row>
    <row r="23" spans="2:9" ht="23.1" customHeight="1" x14ac:dyDescent="0.55000000000000004">
      <c r="B23" s="134">
        <v>12</v>
      </c>
      <c r="C23" s="257">
        <v>68107301012</v>
      </c>
      <c r="D23" s="254" t="s">
        <v>99</v>
      </c>
      <c r="E23" s="255" t="s">
        <v>133</v>
      </c>
      <c r="F23" s="256" t="s">
        <v>134</v>
      </c>
      <c r="G23" s="7"/>
      <c r="H23" s="7"/>
      <c r="I23" s="8"/>
    </row>
    <row r="24" spans="2:9" ht="23.1" customHeight="1" x14ac:dyDescent="0.55000000000000004">
      <c r="B24" s="134">
        <v>13</v>
      </c>
      <c r="C24" s="253">
        <v>68107301013</v>
      </c>
      <c r="D24" s="264" t="s">
        <v>99</v>
      </c>
      <c r="E24" s="265" t="s">
        <v>135</v>
      </c>
      <c r="F24" s="266" t="s">
        <v>136</v>
      </c>
      <c r="G24" s="7"/>
      <c r="H24" s="7"/>
      <c r="I24" s="8"/>
    </row>
    <row r="25" spans="2:9" ht="23.1" customHeight="1" x14ac:dyDescent="0.55000000000000004">
      <c r="B25" s="134">
        <v>14</v>
      </c>
      <c r="C25" s="257">
        <v>68107301014</v>
      </c>
      <c r="D25" s="270" t="s">
        <v>3</v>
      </c>
      <c r="E25" s="271" t="s">
        <v>137</v>
      </c>
      <c r="F25" s="272" t="s">
        <v>138</v>
      </c>
      <c r="G25" s="7"/>
      <c r="H25" s="7"/>
      <c r="I25" s="8"/>
    </row>
    <row r="26" spans="2:9" ht="23.1" customHeight="1" x14ac:dyDescent="0.55000000000000004">
      <c r="B26" s="134">
        <v>15</v>
      </c>
      <c r="C26" s="253">
        <v>68107301015</v>
      </c>
      <c r="D26" s="258" t="s">
        <v>99</v>
      </c>
      <c r="E26" s="259" t="s">
        <v>139</v>
      </c>
      <c r="F26" s="260" t="s">
        <v>140</v>
      </c>
      <c r="G26" s="7"/>
      <c r="H26" s="7"/>
      <c r="I26" s="8"/>
    </row>
    <row r="27" spans="2:9" ht="23.1" customHeight="1" x14ac:dyDescent="0.55000000000000004">
      <c r="B27" s="134">
        <v>16</v>
      </c>
      <c r="C27" s="257">
        <v>68107301016</v>
      </c>
      <c r="D27" s="258" t="s">
        <v>99</v>
      </c>
      <c r="E27" s="259" t="s">
        <v>141</v>
      </c>
      <c r="F27" s="260" t="s">
        <v>142</v>
      </c>
      <c r="G27" s="7"/>
      <c r="H27" s="7"/>
      <c r="I27" s="8"/>
    </row>
    <row r="28" spans="2:9" ht="23.1" customHeight="1" x14ac:dyDescent="0.55000000000000004">
      <c r="B28" s="134">
        <v>17</v>
      </c>
      <c r="C28" s="253">
        <v>68107301017</v>
      </c>
      <c r="D28" s="254" t="s">
        <v>99</v>
      </c>
      <c r="E28" s="255" t="s">
        <v>143</v>
      </c>
      <c r="F28" s="256" t="s">
        <v>144</v>
      </c>
      <c r="G28" s="7"/>
      <c r="H28" s="7"/>
      <c r="I28" s="8"/>
    </row>
    <row r="29" spans="2:9" ht="23.1" customHeight="1" x14ac:dyDescent="0.55000000000000004">
      <c r="B29" s="134">
        <v>18</v>
      </c>
      <c r="C29" s="257">
        <v>68107301018</v>
      </c>
      <c r="D29" s="264" t="s">
        <v>99</v>
      </c>
      <c r="E29" s="265" t="s">
        <v>145</v>
      </c>
      <c r="F29" s="266" t="s">
        <v>146</v>
      </c>
      <c r="G29" s="7"/>
      <c r="H29" s="7"/>
      <c r="I29" s="8"/>
    </row>
    <row r="30" spans="2:9" ht="23.1" customHeight="1" x14ac:dyDescent="0.55000000000000004">
      <c r="B30" s="134">
        <v>19</v>
      </c>
      <c r="C30" s="253">
        <v>68107301019</v>
      </c>
      <c r="D30" s="270" t="s">
        <v>99</v>
      </c>
      <c r="E30" s="271" t="s">
        <v>147</v>
      </c>
      <c r="F30" s="272" t="s">
        <v>148</v>
      </c>
      <c r="G30" s="7"/>
      <c r="H30" s="7"/>
      <c r="I30" s="8"/>
    </row>
    <row r="31" spans="2:9" ht="23.1" customHeight="1" x14ac:dyDescent="0.55000000000000004">
      <c r="B31" s="134">
        <v>20</v>
      </c>
      <c r="C31" s="257">
        <v>68107301020</v>
      </c>
      <c r="D31" s="254" t="s">
        <v>99</v>
      </c>
      <c r="E31" s="255" t="s">
        <v>149</v>
      </c>
      <c r="F31" s="256" t="s">
        <v>150</v>
      </c>
      <c r="G31" s="7"/>
      <c r="H31" s="7"/>
      <c r="I31" s="8"/>
    </row>
    <row r="32" spans="2:9" ht="23.1" customHeight="1" x14ac:dyDescent="0.55000000000000004">
      <c r="B32" s="134">
        <v>21</v>
      </c>
      <c r="C32" s="253">
        <v>68107301021</v>
      </c>
      <c r="D32" s="264" t="s">
        <v>99</v>
      </c>
      <c r="E32" s="265" t="s">
        <v>151</v>
      </c>
      <c r="F32" s="266" t="s">
        <v>152</v>
      </c>
      <c r="G32" s="7"/>
      <c r="H32" s="7"/>
      <c r="I32" s="8"/>
    </row>
    <row r="33" spans="2:9" ht="23.1" customHeight="1" x14ac:dyDescent="0.55000000000000004">
      <c r="B33" s="134">
        <v>22</v>
      </c>
      <c r="C33" s="257">
        <v>68107301022</v>
      </c>
      <c r="D33" s="270" t="s">
        <v>99</v>
      </c>
      <c r="E33" s="271" t="s">
        <v>153</v>
      </c>
      <c r="F33" s="272" t="s">
        <v>154</v>
      </c>
      <c r="G33" s="7"/>
      <c r="H33" s="7"/>
      <c r="I33" s="8"/>
    </row>
    <row r="34" spans="2:9" ht="23.1" customHeight="1" x14ac:dyDescent="0.55000000000000004">
      <c r="B34" s="134">
        <v>23</v>
      </c>
      <c r="C34" s="253">
        <v>68107301023</v>
      </c>
      <c r="D34" s="258" t="s">
        <v>99</v>
      </c>
      <c r="E34" s="259" t="s">
        <v>155</v>
      </c>
      <c r="F34" s="260" t="s">
        <v>156</v>
      </c>
      <c r="G34" s="7"/>
      <c r="H34" s="7"/>
      <c r="I34" s="8"/>
    </row>
    <row r="35" spans="2:9" ht="23.1" customHeight="1" x14ac:dyDescent="0.55000000000000004">
      <c r="B35" s="134">
        <v>24</v>
      </c>
      <c r="C35" s="257">
        <v>68107301024</v>
      </c>
      <c r="D35" s="254" t="s">
        <v>99</v>
      </c>
      <c r="E35" s="255" t="s">
        <v>157</v>
      </c>
      <c r="F35" s="256" t="s">
        <v>158</v>
      </c>
      <c r="G35" s="9"/>
      <c r="H35" s="7"/>
      <c r="I35" s="8"/>
    </row>
    <row r="36" spans="2:9" ht="23.1" customHeight="1" x14ac:dyDescent="0.55000000000000004">
      <c r="B36" s="134">
        <v>25</v>
      </c>
      <c r="C36" s="253">
        <v>68107301025</v>
      </c>
      <c r="D36" s="264" t="s">
        <v>99</v>
      </c>
      <c r="E36" s="265" t="s">
        <v>157</v>
      </c>
      <c r="F36" s="266" t="s">
        <v>159</v>
      </c>
      <c r="G36" s="10"/>
      <c r="H36" s="11"/>
      <c r="I36" s="12"/>
    </row>
    <row r="37" spans="2:9" ht="23.1" customHeight="1" x14ac:dyDescent="0.55000000000000004">
      <c r="B37" s="134">
        <v>26</v>
      </c>
      <c r="C37" s="257">
        <v>68107301026</v>
      </c>
      <c r="D37" s="258" t="s">
        <v>99</v>
      </c>
      <c r="E37" s="259" t="s">
        <v>160</v>
      </c>
      <c r="F37" s="260" t="s">
        <v>161</v>
      </c>
      <c r="G37" s="7"/>
      <c r="H37" s="7"/>
      <c r="I37" s="8"/>
    </row>
    <row r="38" spans="2:9" ht="23.1" customHeight="1" x14ac:dyDescent="0.55000000000000004">
      <c r="B38" s="134">
        <v>27</v>
      </c>
      <c r="C38" s="253">
        <v>68107301027</v>
      </c>
      <c r="D38" s="254" t="s">
        <v>99</v>
      </c>
      <c r="E38" s="255" t="s">
        <v>162</v>
      </c>
      <c r="F38" s="256" t="s">
        <v>163</v>
      </c>
      <c r="G38" s="7"/>
      <c r="H38" s="7"/>
      <c r="I38" s="8"/>
    </row>
    <row r="39" spans="2:9" ht="23.1" customHeight="1" x14ac:dyDescent="0.55000000000000004">
      <c r="B39" s="134">
        <v>28</v>
      </c>
      <c r="C39" s="257">
        <v>68107301028</v>
      </c>
      <c r="D39" s="264" t="s">
        <v>99</v>
      </c>
      <c r="E39" s="265" t="s">
        <v>162</v>
      </c>
      <c r="F39" s="266" t="s">
        <v>164</v>
      </c>
      <c r="G39" s="7"/>
      <c r="H39" s="7"/>
      <c r="I39" s="8"/>
    </row>
    <row r="40" spans="2:9" ht="23.1" customHeight="1" x14ac:dyDescent="0.55000000000000004">
      <c r="B40" s="134">
        <v>29</v>
      </c>
      <c r="C40" s="253">
        <v>68107301029</v>
      </c>
      <c r="D40" s="258" t="s">
        <v>99</v>
      </c>
      <c r="E40" s="259" t="s">
        <v>59</v>
      </c>
      <c r="F40" s="260" t="s">
        <v>165</v>
      </c>
      <c r="G40" s="7"/>
      <c r="H40" s="7"/>
      <c r="I40" s="8"/>
    </row>
    <row r="41" spans="2:9" ht="23.1" customHeight="1" x14ac:dyDescent="0.55000000000000004">
      <c r="B41" s="134">
        <v>30</v>
      </c>
      <c r="C41" s="257">
        <v>68107301030</v>
      </c>
      <c r="D41" s="267" t="s">
        <v>99</v>
      </c>
      <c r="E41" s="268" t="s">
        <v>59</v>
      </c>
      <c r="F41" s="269" t="s">
        <v>166</v>
      </c>
      <c r="G41" s="7"/>
      <c r="H41" s="7"/>
      <c r="I41" s="8"/>
    </row>
    <row r="42" spans="2:9" ht="23.1" customHeight="1" x14ac:dyDescent="0.55000000000000004">
      <c r="B42" s="134">
        <v>31</v>
      </c>
      <c r="C42" s="253">
        <v>68107301031</v>
      </c>
      <c r="D42" s="276" t="s">
        <v>3</v>
      </c>
      <c r="E42" s="277" t="s">
        <v>167</v>
      </c>
      <c r="F42" s="278" t="s">
        <v>168</v>
      </c>
      <c r="G42" s="7"/>
      <c r="H42" s="7"/>
      <c r="I42" s="8"/>
    </row>
    <row r="43" spans="2:9" ht="23.1" customHeight="1" x14ac:dyDescent="0.55000000000000004">
      <c r="B43" s="134">
        <v>32</v>
      </c>
      <c r="C43" s="257">
        <v>68107301032</v>
      </c>
      <c r="D43" s="270" t="s">
        <v>99</v>
      </c>
      <c r="E43" s="271" t="s">
        <v>169</v>
      </c>
      <c r="F43" s="272" t="s">
        <v>170</v>
      </c>
      <c r="G43" s="7"/>
      <c r="H43" s="7"/>
      <c r="I43" s="8"/>
    </row>
    <row r="44" spans="2:9" ht="23.1" customHeight="1" x14ac:dyDescent="0.55000000000000004">
      <c r="B44" s="134">
        <v>33</v>
      </c>
      <c r="C44" s="253">
        <v>68107301033</v>
      </c>
      <c r="D44" s="258" t="s">
        <v>99</v>
      </c>
      <c r="E44" s="259" t="s">
        <v>171</v>
      </c>
      <c r="F44" s="260" t="s">
        <v>172</v>
      </c>
      <c r="G44" s="7"/>
      <c r="H44" s="7"/>
      <c r="I44" s="8"/>
    </row>
    <row r="45" spans="2:9" ht="23.1" customHeight="1" x14ac:dyDescent="0.55000000000000004">
      <c r="B45" s="134">
        <v>34</v>
      </c>
      <c r="C45" s="257">
        <v>68107301034</v>
      </c>
      <c r="D45" s="279" t="s">
        <v>99</v>
      </c>
      <c r="E45" s="280" t="s">
        <v>173</v>
      </c>
      <c r="F45" s="281" t="s">
        <v>174</v>
      </c>
      <c r="G45" s="7"/>
      <c r="H45" s="7"/>
      <c r="I45" s="8"/>
    </row>
    <row r="46" spans="2:9" ht="23.1" customHeight="1" x14ac:dyDescent="0.55000000000000004">
      <c r="B46" s="134">
        <v>35</v>
      </c>
      <c r="C46" s="253">
        <v>68107301035</v>
      </c>
      <c r="D46" s="264" t="s">
        <v>99</v>
      </c>
      <c r="E46" s="265" t="s">
        <v>175</v>
      </c>
      <c r="F46" s="266" t="s">
        <v>176</v>
      </c>
      <c r="G46" s="7"/>
      <c r="H46" s="7"/>
      <c r="I46" s="8"/>
    </row>
    <row r="47" spans="2:9" ht="23.1" customHeight="1" x14ac:dyDescent="0.55000000000000004">
      <c r="B47" s="134">
        <v>36</v>
      </c>
      <c r="C47" s="257">
        <v>68107301036</v>
      </c>
      <c r="D47" s="270" t="s">
        <v>99</v>
      </c>
      <c r="E47" s="271" t="s">
        <v>177</v>
      </c>
      <c r="F47" s="272" t="s">
        <v>178</v>
      </c>
      <c r="G47" s="7"/>
      <c r="H47" s="7"/>
      <c r="I47" s="8"/>
    </row>
    <row r="48" spans="2:9" ht="23.1" customHeight="1" x14ac:dyDescent="0.55000000000000004">
      <c r="B48" s="134">
        <v>37</v>
      </c>
      <c r="C48" s="253">
        <v>68107301037</v>
      </c>
      <c r="D48" s="258" t="s">
        <v>99</v>
      </c>
      <c r="E48" s="259" t="s">
        <v>101</v>
      </c>
      <c r="F48" s="260" t="s">
        <v>179</v>
      </c>
      <c r="G48" s="7"/>
      <c r="H48" s="7"/>
      <c r="I48" s="8"/>
    </row>
    <row r="49" spans="2:9" ht="23.1" customHeight="1" x14ac:dyDescent="0.55000000000000004">
      <c r="B49" s="134">
        <v>38</v>
      </c>
      <c r="C49" s="257">
        <v>68107301038</v>
      </c>
      <c r="D49" s="254" t="s">
        <v>99</v>
      </c>
      <c r="E49" s="255" t="s">
        <v>101</v>
      </c>
      <c r="F49" s="256" t="s">
        <v>180</v>
      </c>
      <c r="G49" s="7"/>
      <c r="H49" s="7"/>
      <c r="I49" s="8"/>
    </row>
    <row r="50" spans="2:9" ht="23.1" customHeight="1" x14ac:dyDescent="0.55000000000000004">
      <c r="B50" s="134">
        <v>39</v>
      </c>
      <c r="C50" s="253">
        <v>68107301039</v>
      </c>
      <c r="D50" s="264" t="s">
        <v>99</v>
      </c>
      <c r="E50" s="265" t="s">
        <v>101</v>
      </c>
      <c r="F50" s="266" t="s">
        <v>181</v>
      </c>
      <c r="G50" s="7"/>
      <c r="H50" s="7"/>
      <c r="I50" s="8"/>
    </row>
    <row r="51" spans="2:9" ht="23.1" customHeight="1" x14ac:dyDescent="0.55000000000000004">
      <c r="B51" s="134">
        <v>40</v>
      </c>
      <c r="C51" s="257">
        <v>68107301040</v>
      </c>
      <c r="D51" s="258" t="s">
        <v>99</v>
      </c>
      <c r="E51" s="259" t="s">
        <v>182</v>
      </c>
      <c r="F51" s="260" t="s">
        <v>183</v>
      </c>
      <c r="G51" s="7"/>
      <c r="H51" s="7"/>
      <c r="I51" s="8"/>
    </row>
    <row r="52" spans="2:9" ht="23.1" customHeight="1" x14ac:dyDescent="0.55000000000000004">
      <c r="B52" s="134">
        <v>41</v>
      </c>
      <c r="C52" s="253">
        <v>68107301041</v>
      </c>
      <c r="D52" s="254" t="s">
        <v>99</v>
      </c>
      <c r="E52" s="255" t="s">
        <v>184</v>
      </c>
      <c r="F52" s="256" t="s">
        <v>185</v>
      </c>
      <c r="G52" s="7"/>
      <c r="H52" s="7"/>
      <c r="I52" s="8"/>
    </row>
    <row r="53" spans="2:9" ht="23.1" customHeight="1" x14ac:dyDescent="0.55000000000000004">
      <c r="B53" s="134">
        <v>42</v>
      </c>
      <c r="C53" s="257">
        <v>68107301042</v>
      </c>
      <c r="D53" s="264" t="s">
        <v>99</v>
      </c>
      <c r="E53" s="265" t="s">
        <v>186</v>
      </c>
      <c r="F53" s="266" t="s">
        <v>187</v>
      </c>
      <c r="G53" s="7"/>
      <c r="H53" s="7"/>
      <c r="I53" s="8"/>
    </row>
    <row r="54" spans="2:9" ht="23.1" customHeight="1" x14ac:dyDescent="0.55000000000000004">
      <c r="B54" s="134">
        <v>43</v>
      </c>
      <c r="C54" s="253">
        <v>68107301043</v>
      </c>
      <c r="D54" s="254" t="s">
        <v>99</v>
      </c>
      <c r="E54" s="255" t="s">
        <v>97</v>
      </c>
      <c r="F54" s="281" t="s">
        <v>188</v>
      </c>
      <c r="G54" s="7"/>
      <c r="H54" s="7"/>
      <c r="I54" s="8"/>
    </row>
    <row r="55" spans="2:9" ht="23.1" customHeight="1" x14ac:dyDescent="0.55000000000000004">
      <c r="B55" s="134">
        <v>44</v>
      </c>
      <c r="C55" s="257">
        <v>68107301044</v>
      </c>
      <c r="D55" s="282" t="s">
        <v>99</v>
      </c>
      <c r="E55" s="283" t="s">
        <v>97</v>
      </c>
      <c r="F55" s="266" t="s">
        <v>189</v>
      </c>
      <c r="G55" s="11"/>
      <c r="H55" s="11"/>
      <c r="I55" s="12"/>
    </row>
    <row r="56" spans="2:9" ht="23.1" customHeight="1" x14ac:dyDescent="0.55000000000000004">
      <c r="B56" s="134">
        <v>45</v>
      </c>
      <c r="C56" s="253">
        <v>68107301045</v>
      </c>
      <c r="D56" s="258" t="s">
        <v>99</v>
      </c>
      <c r="E56" s="259" t="s">
        <v>190</v>
      </c>
      <c r="F56" s="260" t="s">
        <v>191</v>
      </c>
      <c r="G56" s="7"/>
      <c r="H56" s="7"/>
      <c r="I56" s="8"/>
    </row>
    <row r="57" spans="2:9" ht="23.1" customHeight="1" x14ac:dyDescent="0.55000000000000004">
      <c r="B57" s="134">
        <v>46</v>
      </c>
      <c r="C57" s="257">
        <v>68107301046</v>
      </c>
      <c r="D57" s="258" t="s">
        <v>99</v>
      </c>
      <c r="E57" s="259" t="s">
        <v>190</v>
      </c>
      <c r="F57" s="260" t="s">
        <v>192</v>
      </c>
      <c r="G57" s="7"/>
      <c r="H57" s="7"/>
      <c r="I57" s="8"/>
    </row>
    <row r="58" spans="2:9" ht="23.1" customHeight="1" x14ac:dyDescent="0.55000000000000004">
      <c r="B58" s="134">
        <v>47</v>
      </c>
      <c r="C58" s="253">
        <v>68107301047</v>
      </c>
      <c r="D58" s="279" t="s">
        <v>99</v>
      </c>
      <c r="E58" s="280" t="s">
        <v>193</v>
      </c>
      <c r="F58" s="281" t="s">
        <v>194</v>
      </c>
      <c r="G58" s="7"/>
      <c r="H58" s="7"/>
      <c r="I58" s="8"/>
    </row>
    <row r="59" spans="2:9" ht="23.1" customHeight="1" x14ac:dyDescent="0.55000000000000004">
      <c r="B59" s="134">
        <v>48</v>
      </c>
      <c r="C59" s="257">
        <v>68107301048</v>
      </c>
      <c r="D59" s="264" t="s">
        <v>99</v>
      </c>
      <c r="E59" s="265" t="s">
        <v>195</v>
      </c>
      <c r="F59" s="266" t="s">
        <v>196</v>
      </c>
      <c r="G59" s="7"/>
      <c r="H59" s="7"/>
      <c r="I59" s="8"/>
    </row>
    <row r="60" spans="2:9" ht="23.1" customHeight="1" x14ac:dyDescent="0.55000000000000004">
      <c r="B60" s="134">
        <v>49</v>
      </c>
      <c r="C60" s="253">
        <v>68107301049</v>
      </c>
      <c r="D60" s="258" t="s">
        <v>99</v>
      </c>
      <c r="E60" s="259" t="s">
        <v>197</v>
      </c>
      <c r="F60" s="260" t="s">
        <v>198</v>
      </c>
      <c r="G60" s="7"/>
      <c r="H60" s="7"/>
      <c r="I60" s="8"/>
    </row>
    <row r="61" spans="2:9" ht="23.1" customHeight="1" x14ac:dyDescent="0.55000000000000004">
      <c r="B61" s="134">
        <v>50</v>
      </c>
      <c r="C61" s="257">
        <v>68107301050</v>
      </c>
      <c r="D61" s="258" t="s">
        <v>99</v>
      </c>
      <c r="E61" s="259" t="s">
        <v>199</v>
      </c>
      <c r="F61" s="260" t="s">
        <v>200</v>
      </c>
      <c r="G61" s="7"/>
      <c r="H61" s="7"/>
      <c r="I61" s="8"/>
    </row>
    <row r="62" spans="2:9" ht="23.1" customHeight="1" x14ac:dyDescent="0.55000000000000004">
      <c r="B62" s="134">
        <v>51</v>
      </c>
      <c r="C62" s="253">
        <v>68107301051</v>
      </c>
      <c r="D62" s="254" t="s">
        <v>99</v>
      </c>
      <c r="E62" s="255" t="s">
        <v>201</v>
      </c>
      <c r="F62" s="256" t="s">
        <v>202</v>
      </c>
      <c r="G62" s="7"/>
      <c r="H62" s="7"/>
      <c r="I62" s="8"/>
    </row>
    <row r="63" spans="2:9" ht="23.1" customHeight="1" x14ac:dyDescent="0.55000000000000004">
      <c r="B63" s="134">
        <v>52</v>
      </c>
      <c r="C63" s="257">
        <v>68107301052</v>
      </c>
      <c r="D63" s="264" t="s">
        <v>3</v>
      </c>
      <c r="E63" s="265" t="s">
        <v>203</v>
      </c>
      <c r="F63" s="266" t="s">
        <v>204</v>
      </c>
      <c r="G63" s="7"/>
      <c r="H63" s="7"/>
      <c r="I63" s="8"/>
    </row>
    <row r="64" spans="2:9" ht="23.1" customHeight="1" x14ac:dyDescent="0.55000000000000004">
      <c r="B64" s="134">
        <v>53</v>
      </c>
      <c r="C64" s="253">
        <v>68107301053</v>
      </c>
      <c r="D64" s="258" t="s">
        <v>99</v>
      </c>
      <c r="E64" s="259" t="s">
        <v>205</v>
      </c>
      <c r="F64" s="260" t="s">
        <v>206</v>
      </c>
      <c r="G64" s="7"/>
      <c r="H64" s="7"/>
      <c r="I64" s="8"/>
    </row>
    <row r="65" spans="2:9" ht="23.1" customHeight="1" x14ac:dyDescent="0.55000000000000004">
      <c r="B65" s="134">
        <v>54</v>
      </c>
      <c r="C65" s="257">
        <v>68107301054</v>
      </c>
      <c r="D65" s="254" t="s">
        <v>99</v>
      </c>
      <c r="E65" s="255" t="s">
        <v>207</v>
      </c>
      <c r="F65" s="256" t="s">
        <v>208</v>
      </c>
      <c r="G65" s="9"/>
      <c r="H65" s="7"/>
      <c r="I65" s="8"/>
    </row>
    <row r="66" spans="2:9" ht="23.1" customHeight="1" x14ac:dyDescent="0.55000000000000004">
      <c r="B66" s="134">
        <v>55</v>
      </c>
      <c r="C66" s="253">
        <v>68107301055</v>
      </c>
      <c r="D66" s="284" t="s">
        <v>99</v>
      </c>
      <c r="E66" s="285" t="s">
        <v>98</v>
      </c>
      <c r="F66" s="286" t="s">
        <v>209</v>
      </c>
      <c r="G66" s="9"/>
      <c r="H66" s="7"/>
      <c r="I66" s="8"/>
    </row>
    <row r="67" spans="2:9" ht="23.1" customHeight="1" x14ac:dyDescent="0.55000000000000004">
      <c r="B67" s="134">
        <v>56</v>
      </c>
      <c r="C67" s="257">
        <v>68107301056</v>
      </c>
      <c r="D67" s="276" t="s">
        <v>99</v>
      </c>
      <c r="E67" s="277" t="s">
        <v>210</v>
      </c>
      <c r="F67" s="278" t="s">
        <v>211</v>
      </c>
      <c r="G67" s="9"/>
      <c r="H67" s="7"/>
      <c r="I67" s="8"/>
    </row>
    <row r="68" spans="2:9" ht="23.1" customHeight="1" x14ac:dyDescent="0.55000000000000004">
      <c r="B68" s="134">
        <v>57</v>
      </c>
      <c r="C68" s="253">
        <v>68107301057</v>
      </c>
      <c r="D68" s="273" t="s">
        <v>99</v>
      </c>
      <c r="E68" s="274" t="s">
        <v>210</v>
      </c>
      <c r="F68" s="275" t="s">
        <v>212</v>
      </c>
      <c r="G68" s="9"/>
      <c r="H68" s="7"/>
      <c r="I68" s="8"/>
    </row>
    <row r="69" spans="2:9" ht="23.1" customHeight="1" x14ac:dyDescent="0.55000000000000004">
      <c r="B69" s="134">
        <v>58</v>
      </c>
      <c r="C69" s="257">
        <v>68107301058</v>
      </c>
      <c r="D69" s="254" t="s">
        <v>99</v>
      </c>
      <c r="E69" s="255" t="s">
        <v>213</v>
      </c>
      <c r="F69" s="256" t="s">
        <v>214</v>
      </c>
      <c r="G69" s="7"/>
      <c r="H69" s="7"/>
      <c r="I69" s="8"/>
    </row>
    <row r="70" spans="2:9" ht="23.1" customHeight="1" x14ac:dyDescent="0.55000000000000004">
      <c r="B70" s="134">
        <v>59</v>
      </c>
      <c r="C70" s="253">
        <v>68107301059</v>
      </c>
      <c r="D70" s="284" t="s">
        <v>99</v>
      </c>
      <c r="E70" s="285" t="s">
        <v>215</v>
      </c>
      <c r="F70" s="286" t="s">
        <v>216</v>
      </c>
      <c r="G70" s="7"/>
      <c r="H70" s="7"/>
      <c r="I70" s="8"/>
    </row>
    <row r="71" spans="2:9" ht="23.1" customHeight="1" x14ac:dyDescent="0.55000000000000004">
      <c r="B71" s="134">
        <v>60</v>
      </c>
      <c r="C71" s="257">
        <v>68107301060</v>
      </c>
      <c r="D71" s="258" t="s">
        <v>99</v>
      </c>
      <c r="E71" s="259" t="s">
        <v>217</v>
      </c>
      <c r="F71" s="260" t="s">
        <v>218</v>
      </c>
      <c r="G71" s="7"/>
      <c r="H71" s="7"/>
      <c r="I71" s="8"/>
    </row>
    <row r="72" spans="2:9" ht="23.1" customHeight="1" x14ac:dyDescent="0.55000000000000004">
      <c r="B72" s="134">
        <v>61</v>
      </c>
      <c r="C72" s="253">
        <v>68107301061</v>
      </c>
      <c r="D72" s="267" t="s">
        <v>99</v>
      </c>
      <c r="E72" s="268" t="s">
        <v>219</v>
      </c>
      <c r="F72" s="269" t="s">
        <v>220</v>
      </c>
      <c r="G72" s="7"/>
      <c r="H72" s="7"/>
      <c r="I72" s="8"/>
    </row>
    <row r="73" spans="2:9" ht="23.1" customHeight="1" x14ac:dyDescent="0.55000000000000004">
      <c r="B73" s="134">
        <v>62</v>
      </c>
      <c r="C73" s="257">
        <v>68107301062</v>
      </c>
      <c r="D73" s="264" t="s">
        <v>99</v>
      </c>
      <c r="E73" s="265" t="s">
        <v>221</v>
      </c>
      <c r="F73" s="266" t="s">
        <v>222</v>
      </c>
      <c r="G73" s="7"/>
      <c r="H73" s="7"/>
      <c r="I73" s="8"/>
    </row>
    <row r="74" spans="2:9" ht="23.1" customHeight="1" x14ac:dyDescent="0.55000000000000004">
      <c r="B74" s="134">
        <v>63</v>
      </c>
      <c r="C74" s="253">
        <v>68107301063</v>
      </c>
      <c r="D74" s="258" t="s">
        <v>99</v>
      </c>
      <c r="E74" s="259" t="s">
        <v>223</v>
      </c>
      <c r="F74" s="260" t="s">
        <v>224</v>
      </c>
      <c r="G74" s="7"/>
      <c r="H74" s="7"/>
      <c r="I74" s="8"/>
    </row>
    <row r="75" spans="2:9" ht="23.1" customHeight="1" x14ac:dyDescent="0.55000000000000004">
      <c r="B75" s="134">
        <v>64</v>
      </c>
      <c r="C75" s="257">
        <v>68107301064</v>
      </c>
      <c r="D75" s="267" t="s">
        <v>3</v>
      </c>
      <c r="E75" s="268" t="s">
        <v>225</v>
      </c>
      <c r="F75" s="269" t="s">
        <v>226</v>
      </c>
      <c r="G75" s="7"/>
      <c r="H75" s="7"/>
      <c r="I75" s="8"/>
    </row>
    <row r="76" spans="2:9" ht="23.1" customHeight="1" x14ac:dyDescent="0.55000000000000004">
      <c r="B76" s="134">
        <v>65</v>
      </c>
      <c r="C76" s="253">
        <v>68107301065</v>
      </c>
      <c r="D76" s="264" t="s">
        <v>99</v>
      </c>
      <c r="E76" s="265" t="s">
        <v>227</v>
      </c>
      <c r="F76" s="266" t="s">
        <v>228</v>
      </c>
      <c r="G76" s="7"/>
      <c r="H76" s="7"/>
      <c r="I76" s="8"/>
    </row>
    <row r="77" spans="2:9" ht="23.1" customHeight="1" x14ac:dyDescent="0.55000000000000004">
      <c r="B77" s="134">
        <v>66</v>
      </c>
      <c r="C77" s="257">
        <v>68107301066</v>
      </c>
      <c r="D77" s="258" t="s">
        <v>99</v>
      </c>
      <c r="E77" s="259" t="s">
        <v>229</v>
      </c>
      <c r="F77" s="260" t="s">
        <v>230</v>
      </c>
      <c r="G77" s="7"/>
      <c r="H77" s="7"/>
      <c r="I77" s="8"/>
    </row>
    <row r="78" spans="2:9" ht="23.1" customHeight="1" x14ac:dyDescent="0.55000000000000004">
      <c r="B78" s="134">
        <v>67</v>
      </c>
      <c r="C78" s="253">
        <v>68107301067</v>
      </c>
      <c r="D78" s="254" t="s">
        <v>99</v>
      </c>
      <c r="E78" s="255" t="s">
        <v>231</v>
      </c>
      <c r="F78" s="256" t="s">
        <v>232</v>
      </c>
      <c r="G78" s="7"/>
      <c r="H78" s="7"/>
      <c r="I78" s="8"/>
    </row>
    <row r="79" spans="2:9" ht="23.1" customHeight="1" x14ac:dyDescent="0.55000000000000004">
      <c r="B79" s="134">
        <v>68</v>
      </c>
      <c r="C79" s="257">
        <v>68107301068</v>
      </c>
      <c r="D79" s="264" t="s">
        <v>99</v>
      </c>
      <c r="E79" s="265" t="s">
        <v>233</v>
      </c>
      <c r="F79" s="266" t="s">
        <v>234</v>
      </c>
      <c r="G79" s="7"/>
      <c r="H79" s="7"/>
      <c r="I79" s="8"/>
    </row>
    <row r="80" spans="2:9" ht="23.1" customHeight="1" x14ac:dyDescent="0.55000000000000004">
      <c r="B80" s="134">
        <v>69</v>
      </c>
      <c r="C80" s="253">
        <v>68107301069</v>
      </c>
      <c r="D80" s="258" t="s">
        <v>3</v>
      </c>
      <c r="E80" s="259" t="s">
        <v>235</v>
      </c>
      <c r="F80" s="260" t="s">
        <v>236</v>
      </c>
      <c r="G80" s="7"/>
      <c r="H80" s="7"/>
      <c r="I80" s="8"/>
    </row>
    <row r="81" spans="2:9" ht="23.1" customHeight="1" x14ac:dyDescent="0.55000000000000004">
      <c r="B81" s="134">
        <v>70</v>
      </c>
      <c r="C81" s="257">
        <v>68107301070</v>
      </c>
      <c r="D81" s="267" t="s">
        <v>99</v>
      </c>
      <c r="E81" s="268" t="s">
        <v>237</v>
      </c>
      <c r="F81" s="269" t="s">
        <v>238</v>
      </c>
      <c r="G81" s="11"/>
      <c r="H81" s="11"/>
      <c r="I81" s="12"/>
    </row>
    <row r="82" spans="2:9" ht="23.1" customHeight="1" x14ac:dyDescent="0.55000000000000004">
      <c r="B82" s="134">
        <v>71</v>
      </c>
      <c r="C82" s="253">
        <v>68107301071</v>
      </c>
      <c r="D82" s="264" t="s">
        <v>3</v>
      </c>
      <c r="E82" s="265" t="s">
        <v>239</v>
      </c>
      <c r="F82" s="266" t="s">
        <v>240</v>
      </c>
      <c r="G82" s="7"/>
      <c r="H82" s="7"/>
      <c r="I82" s="8"/>
    </row>
    <row r="83" spans="2:9" ht="23.1" customHeight="1" x14ac:dyDescent="0.55000000000000004">
      <c r="B83" s="134">
        <v>72</v>
      </c>
      <c r="C83" s="257">
        <v>68107301072</v>
      </c>
      <c r="D83" s="273" t="s">
        <v>99</v>
      </c>
      <c r="E83" s="274" t="s">
        <v>241</v>
      </c>
      <c r="F83" s="275" t="s">
        <v>242</v>
      </c>
      <c r="G83" s="7"/>
      <c r="H83" s="7"/>
      <c r="I83" s="8"/>
    </row>
    <row r="84" spans="2:9" ht="23.1" customHeight="1" x14ac:dyDescent="0.55000000000000004">
      <c r="B84" s="134">
        <v>73</v>
      </c>
      <c r="C84" s="253">
        <v>68107301073</v>
      </c>
      <c r="D84" s="267" t="s">
        <v>99</v>
      </c>
      <c r="E84" s="268" t="s">
        <v>243</v>
      </c>
      <c r="F84" s="269" t="s">
        <v>244</v>
      </c>
      <c r="G84" s="7"/>
      <c r="H84" s="7"/>
      <c r="I84" s="8"/>
    </row>
    <row r="85" spans="2:9" ht="23.1" customHeight="1" x14ac:dyDescent="0.55000000000000004">
      <c r="B85" s="134">
        <v>74</v>
      </c>
      <c r="C85" s="257">
        <v>68107301074</v>
      </c>
      <c r="D85" s="264" t="s">
        <v>99</v>
      </c>
      <c r="E85" s="265" t="s">
        <v>245</v>
      </c>
      <c r="F85" s="266" t="s">
        <v>246</v>
      </c>
      <c r="G85" s="7"/>
      <c r="H85" s="7"/>
      <c r="I85" s="8"/>
    </row>
    <row r="86" spans="2:9" ht="23.1" customHeight="1" x14ac:dyDescent="0.55000000000000004">
      <c r="B86" s="134">
        <v>75</v>
      </c>
      <c r="C86" s="253">
        <v>68107301075</v>
      </c>
      <c r="D86" s="258" t="s">
        <v>99</v>
      </c>
      <c r="E86" s="259" t="s">
        <v>247</v>
      </c>
      <c r="F86" s="260" t="s">
        <v>248</v>
      </c>
      <c r="G86" s="7"/>
      <c r="H86" s="7"/>
      <c r="I86" s="8"/>
    </row>
    <row r="87" spans="2:9" ht="23.1" customHeight="1" x14ac:dyDescent="0.55000000000000004">
      <c r="B87" s="134">
        <v>76</v>
      </c>
      <c r="C87" s="257">
        <v>68107301076</v>
      </c>
      <c r="D87" s="267" t="s">
        <v>99</v>
      </c>
      <c r="E87" s="268" t="s">
        <v>102</v>
      </c>
      <c r="F87" s="269" t="s">
        <v>249</v>
      </c>
      <c r="G87" s="7"/>
      <c r="H87" s="7"/>
      <c r="I87" s="8"/>
    </row>
    <row r="88" spans="2:9" ht="23.1" customHeight="1" x14ac:dyDescent="0.55000000000000004">
      <c r="B88" s="134">
        <v>77</v>
      </c>
      <c r="C88" s="253">
        <v>68107301077</v>
      </c>
      <c r="D88" s="284" t="s">
        <v>3</v>
      </c>
      <c r="E88" s="285" t="s">
        <v>250</v>
      </c>
      <c r="F88" s="286" t="s">
        <v>251</v>
      </c>
      <c r="G88" s="7"/>
      <c r="H88" s="7"/>
      <c r="I88" s="8"/>
    </row>
    <row r="89" spans="2:9" ht="23.1" customHeight="1" x14ac:dyDescent="0.55000000000000004">
      <c r="B89" s="134">
        <v>78</v>
      </c>
      <c r="C89" s="257">
        <v>68107301078</v>
      </c>
      <c r="D89" s="258" t="s">
        <v>99</v>
      </c>
      <c r="E89" s="259" t="s">
        <v>252</v>
      </c>
      <c r="F89" s="260" t="s">
        <v>253</v>
      </c>
      <c r="G89" s="7"/>
      <c r="H89" s="7"/>
      <c r="I89" s="8"/>
    </row>
    <row r="90" spans="2:9" ht="23.1" customHeight="1" x14ac:dyDescent="0.55000000000000004">
      <c r="B90" s="134">
        <v>79</v>
      </c>
      <c r="C90" s="253">
        <v>68107301079</v>
      </c>
      <c r="D90" s="258" t="s">
        <v>99</v>
      </c>
      <c r="E90" s="259" t="s">
        <v>254</v>
      </c>
      <c r="F90" s="260" t="s">
        <v>255</v>
      </c>
      <c r="G90" s="7"/>
      <c r="H90" s="7"/>
      <c r="I90" s="8"/>
    </row>
    <row r="91" spans="2:9" ht="23.1" customHeight="1" x14ac:dyDescent="0.55000000000000004">
      <c r="B91" s="134">
        <v>80</v>
      </c>
      <c r="C91" s="257">
        <v>68107301080</v>
      </c>
      <c r="D91" s="254" t="s">
        <v>99</v>
      </c>
      <c r="E91" s="255" t="s">
        <v>256</v>
      </c>
      <c r="F91" s="256" t="s">
        <v>257</v>
      </c>
      <c r="G91" s="7"/>
      <c r="H91" s="7"/>
      <c r="I91" s="8"/>
    </row>
    <row r="92" spans="2:9" ht="23.1" customHeight="1" x14ac:dyDescent="0.55000000000000004">
      <c r="B92" s="134">
        <v>81</v>
      </c>
      <c r="C92" s="253">
        <v>68107301081</v>
      </c>
      <c r="D92" s="276" t="s">
        <v>99</v>
      </c>
      <c r="E92" s="277" t="s">
        <v>258</v>
      </c>
      <c r="F92" s="278" t="s">
        <v>259</v>
      </c>
      <c r="G92" s="7"/>
      <c r="H92" s="7"/>
      <c r="I92" s="8"/>
    </row>
    <row r="93" spans="2:9" ht="23.1" customHeight="1" x14ac:dyDescent="0.55000000000000004">
      <c r="B93" s="134">
        <v>82</v>
      </c>
      <c r="C93" s="257">
        <v>68107301082</v>
      </c>
      <c r="D93" s="264" t="s">
        <v>99</v>
      </c>
      <c r="E93" s="265" t="s">
        <v>103</v>
      </c>
      <c r="F93" s="266" t="s">
        <v>260</v>
      </c>
      <c r="G93" s="7"/>
      <c r="H93" s="7"/>
      <c r="I93" s="8"/>
    </row>
    <row r="94" spans="2:9" ht="23.1" customHeight="1" x14ac:dyDescent="0.55000000000000004">
      <c r="B94" s="134">
        <v>83</v>
      </c>
      <c r="C94" s="253">
        <v>68107301083</v>
      </c>
      <c r="D94" s="258" t="s">
        <v>99</v>
      </c>
      <c r="E94" s="259" t="s">
        <v>261</v>
      </c>
      <c r="F94" s="260" t="s">
        <v>262</v>
      </c>
      <c r="G94" s="5"/>
      <c r="H94" s="5"/>
      <c r="I94" s="6"/>
    </row>
    <row r="95" spans="2:9" ht="23.1" customHeight="1" x14ac:dyDescent="0.55000000000000004">
      <c r="B95" s="134">
        <v>84</v>
      </c>
      <c r="C95" s="257">
        <v>68107301084</v>
      </c>
      <c r="D95" s="254" t="s">
        <v>99</v>
      </c>
      <c r="E95" s="255" t="s">
        <v>263</v>
      </c>
      <c r="F95" s="256" t="s">
        <v>264</v>
      </c>
      <c r="G95" s="5"/>
      <c r="H95" s="5"/>
      <c r="I95" s="6"/>
    </row>
    <row r="96" spans="2:9" ht="23.1" customHeight="1" x14ac:dyDescent="0.55000000000000004">
      <c r="B96" s="134">
        <v>85</v>
      </c>
      <c r="C96" s="253">
        <v>68107301085</v>
      </c>
      <c r="D96" s="264" t="s">
        <v>99</v>
      </c>
      <c r="E96" s="265" t="s">
        <v>265</v>
      </c>
      <c r="F96" s="266" t="s">
        <v>266</v>
      </c>
      <c r="G96" s="7"/>
      <c r="H96" s="7"/>
      <c r="I96" s="8"/>
    </row>
    <row r="97" spans="2:9" ht="23.1" customHeight="1" x14ac:dyDescent="0.55000000000000004">
      <c r="B97" s="134">
        <v>86</v>
      </c>
      <c r="C97" s="257">
        <v>68107301086</v>
      </c>
      <c r="D97" s="254" t="s">
        <v>99</v>
      </c>
      <c r="E97" s="255" t="s">
        <v>267</v>
      </c>
      <c r="F97" s="256" t="s">
        <v>268</v>
      </c>
      <c r="G97" s="7"/>
      <c r="H97" s="7"/>
      <c r="I97" s="8"/>
    </row>
    <row r="98" spans="2:9" ht="23.1" customHeight="1" x14ac:dyDescent="0.55000000000000004">
      <c r="B98" s="134">
        <v>87</v>
      </c>
      <c r="C98" s="253">
        <v>68107301087</v>
      </c>
      <c r="D98" s="264" t="s">
        <v>99</v>
      </c>
      <c r="E98" s="265" t="s">
        <v>269</v>
      </c>
      <c r="F98" s="266" t="s">
        <v>270</v>
      </c>
      <c r="G98" s="7"/>
      <c r="H98" s="7"/>
      <c r="I98" s="8"/>
    </row>
    <row r="99" spans="2:9" ht="23.1" customHeight="1" x14ac:dyDescent="0.55000000000000004">
      <c r="B99" s="134">
        <v>88</v>
      </c>
      <c r="C99" s="257">
        <v>68107301088</v>
      </c>
      <c r="D99" s="264" t="s">
        <v>99</v>
      </c>
      <c r="E99" s="265" t="s">
        <v>104</v>
      </c>
      <c r="F99" s="266" t="s">
        <v>271</v>
      </c>
      <c r="G99" s="7"/>
      <c r="H99" s="7"/>
      <c r="I99" s="8"/>
    </row>
    <row r="100" spans="2:9" ht="23.1" customHeight="1" x14ac:dyDescent="0.55000000000000004">
      <c r="B100" s="134">
        <v>89</v>
      </c>
      <c r="C100" s="253">
        <v>68107301089</v>
      </c>
      <c r="D100" s="258" t="s">
        <v>99</v>
      </c>
      <c r="E100" s="259" t="s">
        <v>272</v>
      </c>
      <c r="F100" s="260" t="s">
        <v>273</v>
      </c>
      <c r="G100" s="7"/>
      <c r="H100" s="7"/>
      <c r="I100" s="8"/>
    </row>
    <row r="101" spans="2:9" ht="23.1" customHeight="1" x14ac:dyDescent="0.55000000000000004">
      <c r="B101" s="134">
        <v>90</v>
      </c>
      <c r="C101" s="257">
        <v>68107301090</v>
      </c>
      <c r="D101" s="254" t="s">
        <v>99</v>
      </c>
      <c r="E101" s="255" t="s">
        <v>274</v>
      </c>
      <c r="F101" s="256" t="s">
        <v>275</v>
      </c>
      <c r="G101" s="7"/>
      <c r="H101" s="7"/>
      <c r="I101" s="8"/>
    </row>
    <row r="102" spans="2:9" ht="23.1" customHeight="1" x14ac:dyDescent="0.55000000000000004">
      <c r="B102" s="134">
        <v>91</v>
      </c>
      <c r="C102" s="253">
        <v>68107301091</v>
      </c>
      <c r="D102" s="264" t="s">
        <v>99</v>
      </c>
      <c r="E102" s="265" t="s">
        <v>276</v>
      </c>
      <c r="F102" s="266" t="s">
        <v>277</v>
      </c>
      <c r="G102" s="7"/>
      <c r="H102" s="7"/>
      <c r="I102" s="8"/>
    </row>
    <row r="103" spans="2:9" ht="23.1" customHeight="1" x14ac:dyDescent="0.55000000000000004">
      <c r="B103" s="134">
        <v>92</v>
      </c>
      <c r="C103" s="257">
        <v>68107301092</v>
      </c>
      <c r="D103" s="258" t="s">
        <v>99</v>
      </c>
      <c r="E103" s="259" t="s">
        <v>278</v>
      </c>
      <c r="F103" s="260" t="s">
        <v>279</v>
      </c>
      <c r="G103" s="7"/>
      <c r="H103" s="7"/>
      <c r="I103" s="8"/>
    </row>
    <row r="104" spans="2:9" ht="23.1" customHeight="1" x14ac:dyDescent="0.55000000000000004">
      <c r="B104" s="134">
        <v>93</v>
      </c>
      <c r="C104" s="253">
        <v>68107301093</v>
      </c>
      <c r="D104" s="254" t="s">
        <v>99</v>
      </c>
      <c r="E104" s="255" t="s">
        <v>280</v>
      </c>
      <c r="F104" s="256" t="s">
        <v>281</v>
      </c>
      <c r="G104" s="7"/>
      <c r="H104" s="7"/>
      <c r="I104" s="8"/>
    </row>
    <row r="105" spans="2:9" ht="23.1" customHeight="1" x14ac:dyDescent="0.55000000000000004">
      <c r="B105" s="134">
        <v>94</v>
      </c>
      <c r="C105" s="257">
        <v>68107301094</v>
      </c>
      <c r="D105" s="264" t="s">
        <v>99</v>
      </c>
      <c r="E105" s="265" t="s">
        <v>282</v>
      </c>
      <c r="F105" s="266" t="s">
        <v>283</v>
      </c>
      <c r="G105" s="7"/>
      <c r="H105" s="7"/>
      <c r="I105" s="8"/>
    </row>
    <row r="106" spans="2:9" ht="23.1" customHeight="1" x14ac:dyDescent="0.55000000000000004">
      <c r="B106" s="134">
        <v>95</v>
      </c>
      <c r="C106" s="253">
        <v>68107301095</v>
      </c>
      <c r="D106" s="258" t="s">
        <v>99</v>
      </c>
      <c r="E106" s="259" t="s">
        <v>284</v>
      </c>
      <c r="F106" s="260" t="s">
        <v>285</v>
      </c>
      <c r="G106" s="7"/>
      <c r="H106" s="7"/>
      <c r="I106" s="8"/>
    </row>
    <row r="107" spans="2:9" ht="23.1" customHeight="1" x14ac:dyDescent="0.55000000000000004">
      <c r="B107" s="134">
        <v>96</v>
      </c>
      <c r="C107" s="257">
        <v>68107301096</v>
      </c>
      <c r="D107" s="254" t="s">
        <v>99</v>
      </c>
      <c r="E107" s="255" t="s">
        <v>286</v>
      </c>
      <c r="F107" s="256" t="s">
        <v>287</v>
      </c>
      <c r="G107" s="7"/>
      <c r="H107" s="7"/>
      <c r="I107" s="8"/>
    </row>
    <row r="108" spans="2:9" ht="23.1" customHeight="1" x14ac:dyDescent="0.55000000000000004">
      <c r="B108" s="134">
        <v>97</v>
      </c>
      <c r="C108" s="253">
        <v>68107301097</v>
      </c>
      <c r="D108" s="284" t="s">
        <v>99</v>
      </c>
      <c r="E108" s="285" t="s">
        <v>288</v>
      </c>
      <c r="F108" s="286" t="s">
        <v>289</v>
      </c>
      <c r="G108" s="7"/>
      <c r="H108" s="7"/>
      <c r="I108" s="8"/>
    </row>
    <row r="109" spans="2:9" ht="23.1" customHeight="1" x14ac:dyDescent="0.55000000000000004">
      <c r="B109" s="134">
        <v>98</v>
      </c>
      <c r="C109" s="257">
        <v>68107301098</v>
      </c>
      <c r="D109" s="258" t="s">
        <v>99</v>
      </c>
      <c r="E109" s="259" t="s">
        <v>290</v>
      </c>
      <c r="F109" s="260" t="s">
        <v>291</v>
      </c>
      <c r="G109" s="7"/>
      <c r="H109" s="7"/>
      <c r="I109" s="8"/>
    </row>
    <row r="110" spans="2:9" ht="23.1" customHeight="1" x14ac:dyDescent="0.55000000000000004">
      <c r="B110" s="134">
        <v>99</v>
      </c>
      <c r="C110" s="253">
        <v>68107301099</v>
      </c>
      <c r="D110" s="287" t="s">
        <v>99</v>
      </c>
      <c r="E110" s="288" t="s">
        <v>292</v>
      </c>
      <c r="F110" s="289" t="s">
        <v>293</v>
      </c>
      <c r="G110" s="7"/>
      <c r="H110" s="7"/>
      <c r="I110" s="8"/>
    </row>
    <row r="111" spans="2:9" ht="23.1" customHeight="1" x14ac:dyDescent="0.55000000000000004">
      <c r="B111" s="134">
        <v>100</v>
      </c>
      <c r="C111" s="257">
        <v>68107301100</v>
      </c>
      <c r="D111" s="264" t="s">
        <v>99</v>
      </c>
      <c r="E111" s="265" t="s">
        <v>294</v>
      </c>
      <c r="F111" s="266" t="s">
        <v>295</v>
      </c>
      <c r="G111" s="7"/>
      <c r="H111" s="7"/>
      <c r="I111" s="8"/>
    </row>
    <row r="112" spans="2:9" ht="23.1" customHeight="1" x14ac:dyDescent="0.55000000000000004">
      <c r="B112" s="134">
        <v>101</v>
      </c>
      <c r="C112" s="253">
        <v>68107301101</v>
      </c>
      <c r="D112" s="258" t="s">
        <v>99</v>
      </c>
      <c r="E112" s="259" t="s">
        <v>296</v>
      </c>
      <c r="F112" s="260" t="s">
        <v>297</v>
      </c>
      <c r="G112" s="7"/>
      <c r="H112" s="7"/>
      <c r="I112" s="8"/>
    </row>
    <row r="113" spans="2:9" ht="23.1" customHeight="1" x14ac:dyDescent="0.55000000000000004">
      <c r="B113" s="134">
        <v>102</v>
      </c>
      <c r="C113" s="257">
        <v>68107301102</v>
      </c>
      <c r="D113" s="254" t="s">
        <v>99</v>
      </c>
      <c r="E113" s="255" t="s">
        <v>298</v>
      </c>
      <c r="F113" s="256" t="s">
        <v>299</v>
      </c>
      <c r="G113" s="7"/>
      <c r="H113" s="7"/>
      <c r="I113" s="8"/>
    </row>
    <row r="114" spans="2:9" ht="23.1" customHeight="1" x14ac:dyDescent="0.55000000000000004">
      <c r="B114" s="134">
        <v>103</v>
      </c>
      <c r="C114" s="253">
        <v>68107301103</v>
      </c>
      <c r="D114" s="264" t="s">
        <v>99</v>
      </c>
      <c r="E114" s="265" t="s">
        <v>298</v>
      </c>
      <c r="F114" s="266" t="s">
        <v>300</v>
      </c>
      <c r="G114" s="7"/>
      <c r="H114" s="7"/>
      <c r="I114" s="8"/>
    </row>
    <row r="115" spans="2:9" ht="23.1" customHeight="1" x14ac:dyDescent="0.55000000000000004">
      <c r="B115" s="134">
        <v>104</v>
      </c>
      <c r="C115" s="257">
        <v>68107301104</v>
      </c>
      <c r="D115" s="258" t="s">
        <v>99</v>
      </c>
      <c r="E115" s="259" t="s">
        <v>301</v>
      </c>
      <c r="F115" s="260" t="s">
        <v>302</v>
      </c>
      <c r="G115" s="7"/>
      <c r="H115" s="7"/>
      <c r="I115" s="8"/>
    </row>
    <row r="116" spans="2:9" ht="23.1" customHeight="1" x14ac:dyDescent="0.55000000000000004">
      <c r="B116" s="134">
        <v>105</v>
      </c>
      <c r="C116" s="253">
        <v>68107301105</v>
      </c>
      <c r="D116" s="254" t="s">
        <v>99</v>
      </c>
      <c r="E116" s="255" t="s">
        <v>303</v>
      </c>
      <c r="F116" s="256" t="s">
        <v>304</v>
      </c>
      <c r="G116" s="9"/>
      <c r="H116" s="7"/>
      <c r="I116" s="8"/>
    </row>
    <row r="117" spans="2:9" ht="23.1" customHeight="1" x14ac:dyDescent="0.55000000000000004">
      <c r="B117" s="134">
        <v>106</v>
      </c>
      <c r="C117" s="257">
        <v>68107301106</v>
      </c>
      <c r="D117" s="264" t="s">
        <v>99</v>
      </c>
      <c r="E117" s="265" t="s">
        <v>303</v>
      </c>
      <c r="F117" s="266" t="s">
        <v>305</v>
      </c>
      <c r="G117" s="10"/>
      <c r="H117" s="11"/>
      <c r="I117" s="12"/>
    </row>
    <row r="118" spans="2:9" ht="23.1" customHeight="1" x14ac:dyDescent="0.55000000000000004">
      <c r="B118" s="134">
        <v>107</v>
      </c>
      <c r="C118" s="253">
        <v>68107301107</v>
      </c>
      <c r="D118" s="258" t="s">
        <v>99</v>
      </c>
      <c r="E118" s="259" t="s">
        <v>306</v>
      </c>
      <c r="F118" s="260" t="s">
        <v>307</v>
      </c>
      <c r="G118" s="7"/>
      <c r="H118" s="7"/>
      <c r="I118" s="8"/>
    </row>
    <row r="119" spans="2:9" ht="23.1" customHeight="1" x14ac:dyDescent="0.55000000000000004">
      <c r="B119" s="134">
        <v>108</v>
      </c>
      <c r="C119" s="257">
        <v>68107301108</v>
      </c>
      <c r="D119" s="267" t="s">
        <v>99</v>
      </c>
      <c r="E119" s="268" t="s">
        <v>308</v>
      </c>
      <c r="F119" s="269" t="s">
        <v>309</v>
      </c>
      <c r="G119" s="7"/>
      <c r="H119" s="7"/>
      <c r="I119" s="8"/>
    </row>
    <row r="120" spans="2:9" ht="23.1" customHeight="1" x14ac:dyDescent="0.55000000000000004">
      <c r="B120" s="134">
        <v>109</v>
      </c>
      <c r="C120" s="253">
        <v>68107301109</v>
      </c>
      <c r="D120" s="264" t="s">
        <v>99</v>
      </c>
      <c r="E120" s="265" t="s">
        <v>310</v>
      </c>
      <c r="F120" s="266" t="s">
        <v>311</v>
      </c>
      <c r="G120" s="7"/>
      <c r="H120" s="7"/>
      <c r="I120" s="8"/>
    </row>
    <row r="121" spans="2:9" ht="23.1" customHeight="1" x14ac:dyDescent="0.55000000000000004">
      <c r="B121" s="134">
        <v>110</v>
      </c>
      <c r="C121" s="257">
        <v>68107301110</v>
      </c>
      <c r="D121" s="258" t="s">
        <v>99</v>
      </c>
      <c r="E121" s="259" t="s">
        <v>312</v>
      </c>
      <c r="F121" s="260" t="s">
        <v>313</v>
      </c>
      <c r="G121" s="7"/>
      <c r="H121" s="7"/>
      <c r="I121" s="8"/>
    </row>
    <row r="122" spans="2:9" ht="23.1" customHeight="1" x14ac:dyDescent="0.55000000000000004">
      <c r="B122" s="134">
        <v>111</v>
      </c>
      <c r="C122" s="253">
        <v>68107301111</v>
      </c>
      <c r="D122" s="267" t="s">
        <v>99</v>
      </c>
      <c r="E122" s="268" t="s">
        <v>314</v>
      </c>
      <c r="F122" s="269" t="s">
        <v>315</v>
      </c>
      <c r="G122" s="7"/>
      <c r="H122" s="7"/>
      <c r="I122" s="8"/>
    </row>
    <row r="123" spans="2:9" ht="23.1" customHeight="1" x14ac:dyDescent="0.55000000000000004">
      <c r="B123" s="134">
        <v>112</v>
      </c>
      <c r="C123" s="257">
        <v>68107301112</v>
      </c>
      <c r="D123" s="270" t="s">
        <v>99</v>
      </c>
      <c r="E123" s="271" t="s">
        <v>316</v>
      </c>
      <c r="F123" s="272" t="s">
        <v>107</v>
      </c>
      <c r="G123" s="7"/>
      <c r="H123" s="7"/>
      <c r="I123" s="8"/>
    </row>
    <row r="124" spans="2:9" ht="23.1" customHeight="1" x14ac:dyDescent="0.55000000000000004">
      <c r="B124" s="134">
        <v>113</v>
      </c>
      <c r="C124" s="253">
        <v>68107301113</v>
      </c>
      <c r="D124" s="254" t="s">
        <v>99</v>
      </c>
      <c r="E124" s="255" t="s">
        <v>317</v>
      </c>
      <c r="F124" s="256" t="s">
        <v>318</v>
      </c>
      <c r="G124" s="7"/>
      <c r="H124" s="7"/>
      <c r="I124" s="8"/>
    </row>
    <row r="125" spans="2:9" ht="23.1" customHeight="1" x14ac:dyDescent="0.55000000000000004">
      <c r="B125" s="134">
        <v>114</v>
      </c>
      <c r="C125" s="257">
        <v>68107301114</v>
      </c>
      <c r="D125" s="270" t="s">
        <v>99</v>
      </c>
      <c r="E125" s="271" t="s">
        <v>319</v>
      </c>
      <c r="F125" s="272" t="s">
        <v>320</v>
      </c>
      <c r="G125" s="7"/>
      <c r="H125" s="7"/>
      <c r="I125" s="8"/>
    </row>
    <row r="126" spans="2:9" ht="23.1" customHeight="1" x14ac:dyDescent="0.55000000000000004">
      <c r="B126" s="134">
        <v>115</v>
      </c>
      <c r="C126" s="253">
        <v>68107301115</v>
      </c>
      <c r="D126" s="254" t="s">
        <v>99</v>
      </c>
      <c r="E126" s="255" t="s">
        <v>321</v>
      </c>
      <c r="F126" s="256" t="s">
        <v>322</v>
      </c>
      <c r="G126" s="7"/>
      <c r="H126" s="7"/>
      <c r="I126" s="8"/>
    </row>
    <row r="127" spans="2:9" ht="23.1" customHeight="1" x14ac:dyDescent="0.55000000000000004">
      <c r="B127" s="134">
        <v>116</v>
      </c>
      <c r="C127" s="257">
        <v>68107301116</v>
      </c>
      <c r="D127" s="290" t="s">
        <v>99</v>
      </c>
      <c r="E127" s="291" t="s">
        <v>323</v>
      </c>
      <c r="F127" s="292" t="s">
        <v>324</v>
      </c>
      <c r="G127" s="7"/>
      <c r="H127" s="7"/>
      <c r="I127" s="8"/>
    </row>
    <row r="128" spans="2:9" ht="23.1" customHeight="1" x14ac:dyDescent="0.55000000000000004">
      <c r="B128" s="134">
        <v>117</v>
      </c>
      <c r="C128" s="253">
        <v>68107301117</v>
      </c>
      <c r="D128" s="254" t="s">
        <v>99</v>
      </c>
      <c r="E128" s="255" t="s">
        <v>325</v>
      </c>
      <c r="F128" s="256" t="s">
        <v>326</v>
      </c>
      <c r="G128" s="7"/>
      <c r="H128" s="7"/>
      <c r="I128" s="8"/>
    </row>
    <row r="129" spans="2:9" ht="23.1" customHeight="1" x14ac:dyDescent="0.55000000000000004">
      <c r="B129" s="134">
        <v>118</v>
      </c>
      <c r="C129" s="257">
        <v>68107301118</v>
      </c>
      <c r="D129" s="264" t="s">
        <v>99</v>
      </c>
      <c r="E129" s="265" t="s">
        <v>327</v>
      </c>
      <c r="F129" s="266" t="s">
        <v>108</v>
      </c>
      <c r="G129" s="7"/>
      <c r="H129" s="7"/>
      <c r="I129" s="8"/>
    </row>
    <row r="130" spans="2:9" ht="23.1" customHeight="1" x14ac:dyDescent="0.55000000000000004">
      <c r="B130" s="134">
        <v>119</v>
      </c>
      <c r="C130" s="253">
        <v>68107301119</v>
      </c>
      <c r="D130" s="258" t="s">
        <v>99</v>
      </c>
      <c r="E130" s="259" t="s">
        <v>328</v>
      </c>
      <c r="F130" s="260" t="s">
        <v>329</v>
      </c>
      <c r="G130" s="7"/>
      <c r="H130" s="7"/>
      <c r="I130" s="8"/>
    </row>
    <row r="131" spans="2:9" ht="23.1" customHeight="1" x14ac:dyDescent="0.55000000000000004">
      <c r="B131" s="134">
        <v>120</v>
      </c>
      <c r="C131" s="257">
        <v>68107301120</v>
      </c>
      <c r="D131" s="258" t="s">
        <v>99</v>
      </c>
      <c r="E131" s="259" t="s">
        <v>330</v>
      </c>
      <c r="F131" s="260" t="s">
        <v>331</v>
      </c>
      <c r="G131" s="7"/>
      <c r="H131" s="7"/>
      <c r="I131" s="8"/>
    </row>
    <row r="132" spans="2:9" ht="23.1" customHeight="1" x14ac:dyDescent="0.55000000000000004">
      <c r="B132" s="134">
        <v>121</v>
      </c>
      <c r="C132" s="253">
        <v>68107301121</v>
      </c>
      <c r="D132" s="254" t="s">
        <v>99</v>
      </c>
      <c r="E132" s="255" t="s">
        <v>332</v>
      </c>
      <c r="F132" s="256" t="s">
        <v>333</v>
      </c>
      <c r="G132" s="7"/>
      <c r="H132" s="7"/>
      <c r="I132" s="8"/>
    </row>
    <row r="133" spans="2:9" ht="23.1" customHeight="1" x14ac:dyDescent="0.55000000000000004">
      <c r="B133" s="134">
        <v>122</v>
      </c>
      <c r="C133" s="257">
        <v>68107301122</v>
      </c>
      <c r="D133" s="264" t="s">
        <v>99</v>
      </c>
      <c r="E133" s="265" t="s">
        <v>334</v>
      </c>
      <c r="F133" s="266" t="s">
        <v>335</v>
      </c>
      <c r="G133" s="7"/>
      <c r="H133" s="7"/>
      <c r="I133" s="8"/>
    </row>
    <row r="134" spans="2:9" ht="23.1" customHeight="1" x14ac:dyDescent="0.55000000000000004">
      <c r="B134" s="134">
        <v>123</v>
      </c>
      <c r="C134" s="253">
        <v>68107301123</v>
      </c>
      <c r="D134" s="264" t="s">
        <v>99</v>
      </c>
      <c r="E134" s="265" t="s">
        <v>105</v>
      </c>
      <c r="F134" s="266" t="s">
        <v>336</v>
      </c>
      <c r="G134" s="7"/>
      <c r="H134" s="7"/>
      <c r="I134" s="8"/>
    </row>
    <row r="135" spans="2:9" ht="23.1" customHeight="1" x14ac:dyDescent="0.55000000000000004">
      <c r="B135" s="134">
        <v>124</v>
      </c>
      <c r="C135" s="257">
        <v>68107301124</v>
      </c>
      <c r="D135" s="270" t="s">
        <v>99</v>
      </c>
      <c r="E135" s="271" t="s">
        <v>337</v>
      </c>
      <c r="F135" s="272" t="s">
        <v>338</v>
      </c>
      <c r="G135" s="7"/>
      <c r="H135" s="7"/>
      <c r="I135" s="8"/>
    </row>
    <row r="136" spans="2:9" ht="23.1" customHeight="1" x14ac:dyDescent="0.55000000000000004">
      <c r="B136" s="134">
        <v>125</v>
      </c>
      <c r="C136" s="253">
        <v>68107301125</v>
      </c>
      <c r="D136" s="254" t="s">
        <v>99</v>
      </c>
      <c r="E136" s="255" t="s">
        <v>339</v>
      </c>
      <c r="F136" s="256" t="s">
        <v>340</v>
      </c>
      <c r="G136" s="7"/>
      <c r="H136" s="7"/>
      <c r="I136" s="8"/>
    </row>
    <row r="137" spans="2:9" ht="23.1" customHeight="1" x14ac:dyDescent="0.55000000000000004">
      <c r="B137" s="134">
        <v>126</v>
      </c>
      <c r="C137" s="257">
        <v>68107301126</v>
      </c>
      <c r="D137" s="270" t="s">
        <v>99</v>
      </c>
      <c r="E137" s="271" t="s">
        <v>341</v>
      </c>
      <c r="F137" s="272" t="s">
        <v>342</v>
      </c>
      <c r="G137" s="7"/>
      <c r="H137" s="7"/>
      <c r="I137" s="8"/>
    </row>
    <row r="138" spans="2:9" ht="23.1" customHeight="1" x14ac:dyDescent="0.55000000000000004">
      <c r="B138" s="134">
        <v>127</v>
      </c>
      <c r="C138" s="253">
        <v>68107301127</v>
      </c>
      <c r="D138" s="254" t="s">
        <v>99</v>
      </c>
      <c r="E138" s="255" t="s">
        <v>343</v>
      </c>
      <c r="F138" s="256" t="s">
        <v>344</v>
      </c>
      <c r="G138" s="7"/>
      <c r="H138" s="7"/>
      <c r="I138" s="8"/>
    </row>
    <row r="139" spans="2:9" ht="23.1" customHeight="1" x14ac:dyDescent="0.55000000000000004">
      <c r="B139" s="134">
        <v>128</v>
      </c>
      <c r="C139" s="257">
        <v>68107301128</v>
      </c>
      <c r="D139" s="270" t="s">
        <v>99</v>
      </c>
      <c r="E139" s="271" t="s">
        <v>345</v>
      </c>
      <c r="F139" s="272" t="s">
        <v>346</v>
      </c>
      <c r="G139" s="7"/>
      <c r="H139" s="7"/>
      <c r="I139" s="8"/>
    </row>
    <row r="140" spans="2:9" ht="23.1" customHeight="1" x14ac:dyDescent="0.55000000000000004">
      <c r="B140" s="134">
        <v>129</v>
      </c>
      <c r="C140" s="253">
        <v>68107301129</v>
      </c>
      <c r="D140" s="267" t="s">
        <v>99</v>
      </c>
      <c r="E140" s="268" t="s">
        <v>347</v>
      </c>
      <c r="F140" s="269" t="s">
        <v>348</v>
      </c>
      <c r="G140" s="7"/>
      <c r="H140" s="7"/>
      <c r="I140" s="8"/>
    </row>
    <row r="141" spans="2:9" ht="23.1" customHeight="1" x14ac:dyDescent="0.55000000000000004">
      <c r="B141" s="134">
        <v>130</v>
      </c>
      <c r="C141" s="257">
        <v>68107301130</v>
      </c>
      <c r="D141" s="270" t="s">
        <v>99</v>
      </c>
      <c r="E141" s="271" t="s">
        <v>349</v>
      </c>
      <c r="F141" s="272" t="s">
        <v>350</v>
      </c>
      <c r="G141" s="7"/>
      <c r="H141" s="7"/>
      <c r="I141" s="8"/>
    </row>
    <row r="142" spans="2:9" ht="23.1" customHeight="1" x14ac:dyDescent="0.55000000000000004">
      <c r="B142" s="134">
        <v>131</v>
      </c>
      <c r="C142" s="253">
        <v>68107301131</v>
      </c>
      <c r="D142" s="254" t="s">
        <v>99</v>
      </c>
      <c r="E142" s="255" t="s">
        <v>106</v>
      </c>
      <c r="F142" s="256" t="s">
        <v>351</v>
      </c>
      <c r="G142" s="7"/>
      <c r="H142" s="7"/>
      <c r="I142" s="8"/>
    </row>
    <row r="143" spans="2:9" ht="23.1" customHeight="1" x14ac:dyDescent="0.55000000000000004">
      <c r="B143" s="134">
        <v>132</v>
      </c>
      <c r="C143" s="257">
        <v>68107301132</v>
      </c>
      <c r="D143" s="264" t="s">
        <v>99</v>
      </c>
      <c r="E143" s="265" t="s">
        <v>352</v>
      </c>
      <c r="F143" s="266" t="s">
        <v>353</v>
      </c>
      <c r="G143" s="7"/>
      <c r="H143" s="7"/>
      <c r="I143" s="8"/>
    </row>
    <row r="144" spans="2:9" ht="23.1" customHeight="1" x14ac:dyDescent="0.55000000000000004">
      <c r="B144" s="134">
        <v>133</v>
      </c>
      <c r="C144" s="253">
        <v>68107301133</v>
      </c>
      <c r="D144" s="258" t="s">
        <v>99</v>
      </c>
      <c r="E144" s="259" t="s">
        <v>354</v>
      </c>
      <c r="F144" s="260" t="s">
        <v>100</v>
      </c>
      <c r="G144" s="9"/>
      <c r="H144" s="7"/>
      <c r="I144" s="8"/>
    </row>
    <row r="145" spans="2:9" ht="23.1" customHeight="1" x14ac:dyDescent="0.55000000000000004">
      <c r="B145" s="134">
        <v>134</v>
      </c>
      <c r="C145" s="257">
        <v>68107301134</v>
      </c>
      <c r="D145" s="254" t="s">
        <v>99</v>
      </c>
      <c r="E145" s="255" t="s">
        <v>355</v>
      </c>
      <c r="F145" s="256" t="s">
        <v>356</v>
      </c>
      <c r="G145" s="9"/>
      <c r="H145" s="7"/>
      <c r="I145" s="8"/>
    </row>
    <row r="146" spans="2:9" ht="23.1" customHeight="1" x14ac:dyDescent="0.55000000000000004">
      <c r="B146" s="134">
        <v>135</v>
      </c>
      <c r="C146" s="253">
        <v>68107301135</v>
      </c>
      <c r="D146" s="270" t="s">
        <v>99</v>
      </c>
      <c r="E146" s="271" t="s">
        <v>357</v>
      </c>
      <c r="F146" s="272" t="s">
        <v>358</v>
      </c>
      <c r="G146" s="9"/>
      <c r="H146" s="7"/>
      <c r="I146" s="8"/>
    </row>
    <row r="147" spans="2:9" ht="23.1" customHeight="1" x14ac:dyDescent="0.55000000000000004">
      <c r="B147" s="134">
        <v>136</v>
      </c>
      <c r="C147" s="257">
        <v>68107301136</v>
      </c>
      <c r="D147" s="267" t="s">
        <v>99</v>
      </c>
      <c r="E147" s="268" t="s">
        <v>359</v>
      </c>
      <c r="F147" s="269" t="s">
        <v>360</v>
      </c>
      <c r="G147" s="9"/>
      <c r="H147" s="7"/>
      <c r="I147" s="8"/>
    </row>
    <row r="148" spans="2:9" ht="23.1" customHeight="1" x14ac:dyDescent="0.55000000000000004">
      <c r="B148" s="134">
        <v>137</v>
      </c>
      <c r="C148" s="253">
        <v>68107301137</v>
      </c>
      <c r="D148" s="293" t="s">
        <v>99</v>
      </c>
      <c r="E148" s="294" t="s">
        <v>361</v>
      </c>
      <c r="F148" s="295" t="s">
        <v>362</v>
      </c>
      <c r="G148" s="7"/>
      <c r="H148" s="7"/>
      <c r="I148" s="8"/>
    </row>
    <row r="149" spans="2:9" ht="23.1" customHeight="1" x14ac:dyDescent="0.55000000000000004">
      <c r="B149" s="134">
        <v>138</v>
      </c>
      <c r="C149" s="257">
        <v>68107301138</v>
      </c>
      <c r="D149" s="254" t="s">
        <v>99</v>
      </c>
      <c r="E149" s="255" t="s">
        <v>363</v>
      </c>
      <c r="F149" s="256" t="s">
        <v>364</v>
      </c>
      <c r="G149" s="7"/>
      <c r="H149" s="7"/>
      <c r="I149" s="8"/>
    </row>
    <row r="150" spans="2:9" ht="23.1" customHeight="1" x14ac:dyDescent="0.55000000000000004">
      <c r="B150" s="134">
        <v>139</v>
      </c>
      <c r="C150" s="253">
        <v>68107301139</v>
      </c>
      <c r="D150" s="270" t="s">
        <v>99</v>
      </c>
      <c r="E150" s="271" t="s">
        <v>365</v>
      </c>
      <c r="F150" s="272" t="s">
        <v>366</v>
      </c>
      <c r="G150" s="7"/>
      <c r="H150" s="7"/>
      <c r="I150" s="8"/>
    </row>
    <row r="151" spans="2:9" ht="23.1" customHeight="1" x14ac:dyDescent="0.55000000000000004">
      <c r="B151" s="134">
        <v>140</v>
      </c>
      <c r="C151" s="257">
        <v>68107301140</v>
      </c>
      <c r="D151" s="287" t="s">
        <v>99</v>
      </c>
      <c r="E151" s="288" t="s">
        <v>367</v>
      </c>
      <c r="F151" s="289" t="s">
        <v>368</v>
      </c>
      <c r="G151" s="7"/>
      <c r="H151" s="7"/>
      <c r="I151" s="8"/>
    </row>
    <row r="152" spans="2:9" ht="23.1" customHeight="1" x14ac:dyDescent="0.55000000000000004">
      <c r="B152" s="134">
        <v>141</v>
      </c>
      <c r="C152" s="253">
        <v>68107301141</v>
      </c>
      <c r="D152" s="270" t="s">
        <v>99</v>
      </c>
      <c r="E152" s="271" t="s">
        <v>369</v>
      </c>
      <c r="F152" s="272" t="s">
        <v>370</v>
      </c>
      <c r="G152" s="7"/>
      <c r="H152" s="7"/>
      <c r="I152" s="8"/>
    </row>
    <row r="153" spans="2:9" ht="23.1" customHeight="1" x14ac:dyDescent="0.55000000000000004">
      <c r="B153" s="134">
        <v>142</v>
      </c>
      <c r="C153" s="257">
        <v>68107301142</v>
      </c>
      <c r="D153" s="261" t="s">
        <v>99</v>
      </c>
      <c r="E153" s="262" t="s">
        <v>371</v>
      </c>
      <c r="F153" s="263" t="s">
        <v>372</v>
      </c>
      <c r="G153" s="7"/>
      <c r="H153" s="7"/>
      <c r="I153" s="8"/>
    </row>
    <row r="154" spans="2:9" ht="23.1" customHeight="1" x14ac:dyDescent="0.55000000000000004">
      <c r="B154" s="134">
        <v>143</v>
      </c>
      <c r="C154" s="253">
        <v>68107301143</v>
      </c>
      <c r="D154" s="270" t="s">
        <v>99</v>
      </c>
      <c r="E154" s="271" t="s">
        <v>373</v>
      </c>
      <c r="F154" s="272" t="s">
        <v>374</v>
      </c>
      <c r="G154" s="7"/>
      <c r="H154" s="7"/>
      <c r="I154" s="8"/>
    </row>
    <row r="155" spans="2:9" ht="23.1" customHeight="1" x14ac:dyDescent="0.55000000000000004">
      <c r="B155" s="134">
        <v>144</v>
      </c>
      <c r="C155" s="257">
        <v>68107301144</v>
      </c>
      <c r="D155" s="254" t="s">
        <v>99</v>
      </c>
      <c r="E155" s="255" t="s">
        <v>375</v>
      </c>
      <c r="F155" s="256" t="s">
        <v>376</v>
      </c>
      <c r="G155" s="7"/>
      <c r="H155" s="7"/>
      <c r="I155" s="8"/>
    </row>
    <row r="156" spans="2:9" ht="23.1" customHeight="1" x14ac:dyDescent="0.55000000000000004">
      <c r="B156" s="134">
        <v>145</v>
      </c>
      <c r="C156" s="253">
        <v>68107301145</v>
      </c>
      <c r="D156" s="270" t="s">
        <v>99</v>
      </c>
      <c r="E156" s="271" t="s">
        <v>377</v>
      </c>
      <c r="F156" s="272" t="s">
        <v>378</v>
      </c>
      <c r="G156" s="7"/>
      <c r="H156" s="7"/>
      <c r="I156" s="8"/>
    </row>
    <row r="157" spans="2:9" ht="23.1" customHeight="1" x14ac:dyDescent="0.55000000000000004">
      <c r="B157" s="134">
        <v>146</v>
      </c>
      <c r="C157" s="257">
        <v>68107301146</v>
      </c>
      <c r="D157" s="254" t="s">
        <v>99</v>
      </c>
      <c r="E157" s="255" t="s">
        <v>377</v>
      </c>
      <c r="F157" s="256" t="s">
        <v>379</v>
      </c>
      <c r="G157" s="7"/>
      <c r="H157" s="7"/>
      <c r="I157" s="8"/>
    </row>
    <row r="158" spans="2:9" ht="23.1" customHeight="1" x14ac:dyDescent="0.55000000000000004">
      <c r="B158" s="134">
        <v>147</v>
      </c>
      <c r="C158" s="253">
        <v>68107301147</v>
      </c>
      <c r="D158" s="270" t="s">
        <v>99</v>
      </c>
      <c r="E158" s="271" t="s">
        <v>380</v>
      </c>
      <c r="F158" s="272" t="s">
        <v>381</v>
      </c>
      <c r="G158" s="7"/>
      <c r="H158" s="7"/>
      <c r="I158" s="8"/>
    </row>
    <row r="159" spans="2:9" ht="23.1" customHeight="1" x14ac:dyDescent="0.55000000000000004">
      <c r="B159" s="134">
        <v>148</v>
      </c>
      <c r="C159" s="257">
        <v>68107301148</v>
      </c>
      <c r="D159" s="254" t="s">
        <v>99</v>
      </c>
      <c r="E159" s="255" t="s">
        <v>382</v>
      </c>
      <c r="F159" s="256" t="s">
        <v>383</v>
      </c>
      <c r="G159" s="7"/>
      <c r="H159" s="7"/>
      <c r="I159" s="8"/>
    </row>
    <row r="160" spans="2:9" ht="23.1" customHeight="1" x14ac:dyDescent="0.55000000000000004">
      <c r="B160" s="134">
        <v>149</v>
      </c>
      <c r="C160" s="253">
        <v>68107301149</v>
      </c>
      <c r="D160" s="270" t="s">
        <v>99</v>
      </c>
      <c r="E160" s="271" t="s">
        <v>384</v>
      </c>
      <c r="F160" s="272" t="s">
        <v>172</v>
      </c>
      <c r="G160" s="11"/>
      <c r="H160" s="11"/>
      <c r="I160" s="12"/>
    </row>
    <row r="161" spans="2:9" ht="23.1" customHeight="1" x14ac:dyDescent="0.55000000000000004">
      <c r="B161" s="134">
        <v>150</v>
      </c>
      <c r="C161" s="257">
        <v>68107301150</v>
      </c>
      <c r="D161" s="254" t="s">
        <v>99</v>
      </c>
      <c r="E161" s="255" t="s">
        <v>385</v>
      </c>
      <c r="F161" s="256" t="s">
        <v>386</v>
      </c>
      <c r="G161" s="7"/>
      <c r="H161" s="7"/>
      <c r="I161" s="8"/>
    </row>
    <row r="162" spans="2:9" ht="23.1" customHeight="1" x14ac:dyDescent="0.55000000000000004">
      <c r="B162" s="134">
        <v>151</v>
      </c>
      <c r="C162" s="253">
        <v>68107301151</v>
      </c>
      <c r="D162" s="270" t="s">
        <v>99</v>
      </c>
      <c r="E162" s="271" t="s">
        <v>387</v>
      </c>
      <c r="F162" s="272" t="s">
        <v>388</v>
      </c>
      <c r="G162" s="7"/>
      <c r="H162" s="7"/>
      <c r="I162" s="8"/>
    </row>
    <row r="163" spans="2:9" ht="23.1" customHeight="1" x14ac:dyDescent="0.55000000000000004">
      <c r="B163" s="134">
        <v>152</v>
      </c>
      <c r="C163" s="257">
        <v>68107301152</v>
      </c>
      <c r="D163" s="254" t="s">
        <v>99</v>
      </c>
      <c r="E163" s="255" t="s">
        <v>389</v>
      </c>
      <c r="F163" s="256" t="s">
        <v>390</v>
      </c>
      <c r="G163" s="7"/>
      <c r="H163" s="7"/>
      <c r="I163" s="8"/>
    </row>
    <row r="164" spans="2:9" ht="23.1" customHeight="1" x14ac:dyDescent="0.55000000000000004">
      <c r="B164" s="134">
        <v>153</v>
      </c>
      <c r="C164" s="253">
        <v>68107301153</v>
      </c>
      <c r="D164" s="270" t="s">
        <v>99</v>
      </c>
      <c r="E164" s="271" t="s">
        <v>391</v>
      </c>
      <c r="F164" s="272" t="s">
        <v>392</v>
      </c>
      <c r="G164" s="7"/>
      <c r="H164" s="7"/>
      <c r="I164" s="8"/>
    </row>
    <row r="165" spans="2:9" ht="23.1" customHeight="1" x14ac:dyDescent="0.55000000000000004">
      <c r="B165" s="134">
        <v>154</v>
      </c>
      <c r="C165" s="257">
        <v>68107301154</v>
      </c>
      <c r="D165" s="254" t="s">
        <v>99</v>
      </c>
      <c r="E165" s="255" t="s">
        <v>393</v>
      </c>
      <c r="F165" s="256" t="s">
        <v>394</v>
      </c>
      <c r="G165" s="7"/>
      <c r="H165" s="7"/>
      <c r="I165" s="8"/>
    </row>
    <row r="166" spans="2:9" ht="23.1" customHeight="1" x14ac:dyDescent="0.55000000000000004">
      <c r="B166" s="134">
        <v>155</v>
      </c>
      <c r="C166" s="253">
        <v>68107301155</v>
      </c>
      <c r="D166" s="270" t="s">
        <v>99</v>
      </c>
      <c r="E166" s="271" t="s">
        <v>395</v>
      </c>
      <c r="F166" s="272" t="s">
        <v>396</v>
      </c>
      <c r="G166" s="7"/>
      <c r="H166" s="7"/>
      <c r="I166" s="8"/>
    </row>
    <row r="167" spans="2:9" ht="23.1" customHeight="1" x14ac:dyDescent="0.55000000000000004">
      <c r="B167" s="134">
        <v>156</v>
      </c>
      <c r="C167" s="257">
        <v>68107301156</v>
      </c>
      <c r="D167" s="254" t="s">
        <v>99</v>
      </c>
      <c r="E167" s="255" t="s">
        <v>397</v>
      </c>
      <c r="F167" s="256" t="s">
        <v>398</v>
      </c>
      <c r="G167" s="7"/>
      <c r="H167" s="7"/>
      <c r="I167" s="8"/>
    </row>
    <row r="168" spans="2:9" ht="23.1" customHeight="1" x14ac:dyDescent="0.55000000000000004">
      <c r="B168" s="134">
        <v>157</v>
      </c>
      <c r="C168" s="253">
        <v>68107301157</v>
      </c>
      <c r="D168" s="270" t="s">
        <v>99</v>
      </c>
      <c r="E168" s="271" t="s">
        <v>399</v>
      </c>
      <c r="F168" s="272" t="s">
        <v>400</v>
      </c>
      <c r="G168" s="7"/>
      <c r="H168" s="7"/>
      <c r="I168" s="8"/>
    </row>
    <row r="169" spans="2:9" ht="23.1" customHeight="1" x14ac:dyDescent="0.55000000000000004">
      <c r="B169" s="134">
        <v>158</v>
      </c>
      <c r="C169" s="257">
        <v>68107301158</v>
      </c>
      <c r="D169" s="254" t="s">
        <v>3</v>
      </c>
      <c r="E169" s="255" t="s">
        <v>401</v>
      </c>
      <c r="F169" s="256" t="s">
        <v>402</v>
      </c>
      <c r="G169" s="7"/>
      <c r="H169" s="7"/>
      <c r="I169" s="8"/>
    </row>
    <row r="170" spans="2:9" ht="23.1" customHeight="1" x14ac:dyDescent="0.55000000000000004">
      <c r="B170" s="134">
        <v>159</v>
      </c>
      <c r="C170" s="253">
        <v>68107301159</v>
      </c>
      <c r="D170" s="270" t="s">
        <v>99</v>
      </c>
      <c r="E170" s="271" t="s">
        <v>403</v>
      </c>
      <c r="F170" s="272" t="s">
        <v>404</v>
      </c>
      <c r="G170" s="7"/>
      <c r="H170" s="7"/>
      <c r="I170" s="8"/>
    </row>
    <row r="171" spans="2:9" ht="23.1" customHeight="1" x14ac:dyDescent="0.55000000000000004">
      <c r="B171" s="134">
        <v>160</v>
      </c>
      <c r="C171" s="257">
        <v>68107301160</v>
      </c>
      <c r="D171" s="254" t="s">
        <v>99</v>
      </c>
      <c r="E171" s="255" t="s">
        <v>405</v>
      </c>
      <c r="F171" s="256" t="s">
        <v>406</v>
      </c>
      <c r="G171" s="7"/>
      <c r="H171" s="7"/>
      <c r="I171" s="8"/>
    </row>
    <row r="172" spans="2:9" ht="23.1" customHeight="1" x14ac:dyDescent="0.55000000000000004">
      <c r="B172" s="134">
        <v>161</v>
      </c>
      <c r="C172" s="253">
        <v>68107301161</v>
      </c>
      <c r="D172" s="270" t="s">
        <v>99</v>
      </c>
      <c r="E172" s="271" t="s">
        <v>407</v>
      </c>
      <c r="F172" s="272" t="s">
        <v>408</v>
      </c>
      <c r="G172" s="7"/>
      <c r="H172" s="7"/>
      <c r="I172" s="8"/>
    </row>
    <row r="173" spans="2:9" ht="23.1" customHeight="1" x14ac:dyDescent="0.55000000000000004">
      <c r="B173" s="134">
        <v>162</v>
      </c>
      <c r="C173" s="257">
        <v>68107301162</v>
      </c>
      <c r="D173" s="267" t="s">
        <v>99</v>
      </c>
      <c r="E173" s="268" t="s">
        <v>409</v>
      </c>
      <c r="F173" s="269" t="s">
        <v>410</v>
      </c>
      <c r="G173" s="7"/>
      <c r="H173" s="7"/>
      <c r="I173" s="8"/>
    </row>
    <row r="174" spans="2:9" ht="23.1" customHeight="1" x14ac:dyDescent="0.55000000000000004">
      <c r="B174" s="134">
        <v>163</v>
      </c>
      <c r="C174" s="253">
        <v>68107301163</v>
      </c>
      <c r="D174" s="270" t="s">
        <v>99</v>
      </c>
      <c r="E174" s="271" t="s">
        <v>411</v>
      </c>
      <c r="F174" s="272" t="s">
        <v>412</v>
      </c>
      <c r="G174" s="7"/>
      <c r="H174" s="7"/>
      <c r="I174" s="8"/>
    </row>
    <row r="175" spans="2:9" ht="23.1" customHeight="1" x14ac:dyDescent="0.55000000000000004">
      <c r="B175" s="134">
        <v>164</v>
      </c>
      <c r="C175" s="257">
        <v>68107301164</v>
      </c>
      <c r="D175" s="287" t="s">
        <v>99</v>
      </c>
      <c r="E175" s="288" t="s">
        <v>413</v>
      </c>
      <c r="F175" s="289" t="s">
        <v>414</v>
      </c>
      <c r="G175" s="7"/>
      <c r="H175" s="7"/>
      <c r="I175" s="8"/>
    </row>
    <row r="176" spans="2:9" ht="23.1" customHeight="1" x14ac:dyDescent="0.55000000000000004">
      <c r="B176" s="134">
        <v>165</v>
      </c>
      <c r="C176" s="253">
        <v>68107301165</v>
      </c>
      <c r="D176" s="270" t="s">
        <v>99</v>
      </c>
      <c r="E176" s="271" t="s">
        <v>415</v>
      </c>
      <c r="F176" s="272" t="s">
        <v>416</v>
      </c>
      <c r="G176" s="7"/>
      <c r="H176" s="7"/>
      <c r="I176" s="8"/>
    </row>
    <row r="177" spans="2:9" ht="23.1" customHeight="1" x14ac:dyDescent="0.55000000000000004">
      <c r="B177" s="134">
        <v>166</v>
      </c>
      <c r="C177" s="257">
        <v>68107301166</v>
      </c>
      <c r="D177" s="254" t="s">
        <v>99</v>
      </c>
      <c r="E177" s="255" t="s">
        <v>417</v>
      </c>
      <c r="F177" s="256" t="s">
        <v>418</v>
      </c>
      <c r="G177" s="7"/>
      <c r="H177" s="7"/>
      <c r="I177" s="8"/>
    </row>
    <row r="178" spans="2:9" ht="23.1" customHeight="1" x14ac:dyDescent="0.55000000000000004">
      <c r="B178" s="134">
        <v>167</v>
      </c>
      <c r="C178" s="253">
        <v>68107301167</v>
      </c>
      <c r="D178" s="270" t="s">
        <v>3</v>
      </c>
      <c r="E178" s="271" t="s">
        <v>419</v>
      </c>
      <c r="F178" s="272" t="s">
        <v>420</v>
      </c>
      <c r="G178" s="7"/>
      <c r="H178" s="7"/>
      <c r="I178" s="8"/>
    </row>
    <row r="179" spans="2:9" ht="23.1" customHeight="1" x14ac:dyDescent="0.55000000000000004">
      <c r="B179" s="134">
        <v>168</v>
      </c>
      <c r="C179" s="257">
        <v>68107301168</v>
      </c>
      <c r="D179" s="296" t="s">
        <v>99</v>
      </c>
      <c r="E179" s="297" t="s">
        <v>421</v>
      </c>
      <c r="F179" s="298" t="s">
        <v>422</v>
      </c>
      <c r="G179" s="7"/>
      <c r="H179" s="7"/>
      <c r="I179" s="8"/>
    </row>
    <row r="180" spans="2:9" ht="23.1" customHeight="1" x14ac:dyDescent="0.55000000000000004">
      <c r="B180" s="134">
        <v>169</v>
      </c>
      <c r="C180" s="253">
        <v>68107301169</v>
      </c>
      <c r="D180" s="270" t="s">
        <v>99</v>
      </c>
      <c r="E180" s="271" t="s">
        <v>423</v>
      </c>
      <c r="F180" s="272" t="s">
        <v>150</v>
      </c>
      <c r="G180" s="7"/>
      <c r="H180" s="7"/>
      <c r="I180" s="8"/>
    </row>
    <row r="181" spans="2:9" ht="23.1" customHeight="1" x14ac:dyDescent="0.55000000000000004">
      <c r="B181" s="134">
        <v>170</v>
      </c>
      <c r="C181" s="257">
        <v>68107301170</v>
      </c>
      <c r="D181" s="254" t="s">
        <v>99</v>
      </c>
      <c r="E181" s="255" t="s">
        <v>424</v>
      </c>
      <c r="F181" s="256" t="s">
        <v>425</v>
      </c>
      <c r="G181" s="7"/>
      <c r="H181" s="7"/>
      <c r="I181" s="8"/>
    </row>
    <row r="182" spans="2:9" ht="23.1" customHeight="1" x14ac:dyDescent="0.55000000000000004">
      <c r="B182" s="134">
        <v>171</v>
      </c>
      <c r="C182" s="253">
        <v>68107301171</v>
      </c>
      <c r="D182" s="270" t="s">
        <v>99</v>
      </c>
      <c r="E182" s="271" t="s">
        <v>426</v>
      </c>
      <c r="F182" s="272" t="s">
        <v>427</v>
      </c>
      <c r="G182" s="7"/>
      <c r="H182" s="7"/>
      <c r="I182" s="8"/>
    </row>
    <row r="183" spans="2:9" ht="23.1" customHeight="1" x14ac:dyDescent="0.55000000000000004">
      <c r="B183" s="134">
        <v>172</v>
      </c>
      <c r="C183" s="257">
        <v>68107301172</v>
      </c>
      <c r="D183" s="254" t="s">
        <v>99</v>
      </c>
      <c r="E183" s="255" t="s">
        <v>428</v>
      </c>
      <c r="F183" s="256" t="s">
        <v>429</v>
      </c>
      <c r="G183" s="7"/>
      <c r="H183" s="7"/>
      <c r="I183" s="8"/>
    </row>
    <row r="184" spans="2:9" ht="23.1" customHeight="1" x14ac:dyDescent="0.55000000000000004">
      <c r="B184" s="134">
        <v>173</v>
      </c>
      <c r="C184" s="253">
        <v>68107301173</v>
      </c>
      <c r="D184" s="270" t="s">
        <v>99</v>
      </c>
      <c r="E184" s="271" t="s">
        <v>109</v>
      </c>
      <c r="F184" s="272" t="s">
        <v>430</v>
      </c>
      <c r="G184" s="7"/>
      <c r="H184" s="7"/>
      <c r="I184" s="8"/>
    </row>
    <row r="185" spans="2:9" ht="23.1" customHeight="1" x14ac:dyDescent="0.55000000000000004">
      <c r="B185" s="134">
        <v>174</v>
      </c>
      <c r="C185" s="257">
        <v>68107301174</v>
      </c>
      <c r="D185" s="254" t="s">
        <v>99</v>
      </c>
      <c r="E185" s="255" t="s">
        <v>431</v>
      </c>
      <c r="F185" s="256" t="s">
        <v>432</v>
      </c>
      <c r="G185" s="7"/>
      <c r="H185" s="7"/>
      <c r="I185" s="8"/>
    </row>
    <row r="186" spans="2:9" ht="23.1" customHeight="1" x14ac:dyDescent="0.55000000000000004">
      <c r="B186" s="134">
        <v>175</v>
      </c>
      <c r="C186" s="253">
        <v>68107301175</v>
      </c>
      <c r="D186" s="264" t="s">
        <v>99</v>
      </c>
      <c r="E186" s="265" t="s">
        <v>433</v>
      </c>
      <c r="F186" s="266" t="s">
        <v>434</v>
      </c>
      <c r="G186" s="7"/>
      <c r="H186" s="7"/>
      <c r="I186" s="8"/>
    </row>
    <row r="187" spans="2:9" ht="23.1" customHeight="1" x14ac:dyDescent="0.55000000000000004">
      <c r="B187" s="4"/>
      <c r="C187" s="13"/>
      <c r="D187" s="14"/>
      <c r="E187" s="15"/>
      <c r="F187" s="16" t="s">
        <v>35</v>
      </c>
      <c r="G187" s="17">
        <f>MAX(G12:G186)</f>
        <v>0</v>
      </c>
      <c r="H187" s="17"/>
      <c r="I187" s="18"/>
    </row>
    <row r="188" spans="2:9" s="20" customFormat="1" ht="23.1" customHeight="1" x14ac:dyDescent="0.55000000000000004">
      <c r="B188" s="155" t="s">
        <v>6</v>
      </c>
      <c r="C188" s="139"/>
      <c r="D188" s="139"/>
      <c r="E188" s="156"/>
      <c r="F188" s="19" t="s">
        <v>24</v>
      </c>
      <c r="G188" s="17">
        <f>MIN(G12:G186)</f>
        <v>0</v>
      </c>
      <c r="H188" s="17"/>
      <c r="I188" s="18"/>
    </row>
    <row r="189" spans="2:9" s="20" customFormat="1" ht="23.1" customHeight="1" x14ac:dyDescent="0.6">
      <c r="B189" s="157" t="s">
        <v>7</v>
      </c>
      <c r="C189" s="158"/>
      <c r="D189" s="158"/>
      <c r="E189" s="159"/>
      <c r="F189" s="21" t="s">
        <v>25</v>
      </c>
      <c r="G189" s="17" t="e">
        <f>AVERAGE(G12:G186)</f>
        <v>#DIV/0!</v>
      </c>
      <c r="H189" s="17"/>
      <c r="I189" s="18"/>
    </row>
    <row r="190" spans="2:9" s="20" customFormat="1" ht="23.1" customHeight="1" x14ac:dyDescent="0.6">
      <c r="B190" s="160" t="s">
        <v>36</v>
      </c>
      <c r="C190" s="161"/>
      <c r="D190" s="161"/>
      <c r="E190" s="162"/>
      <c r="F190" s="21" t="s">
        <v>26</v>
      </c>
      <c r="G190" s="17" t="e">
        <f>STDEV(G12:G186)</f>
        <v>#DIV/0!</v>
      </c>
      <c r="H190" s="17"/>
      <c r="I190" s="18"/>
    </row>
    <row r="191" spans="2:9" s="24" customFormat="1" ht="21" customHeight="1" x14ac:dyDescent="0.2">
      <c r="B191" s="154" t="s">
        <v>60</v>
      </c>
      <c r="C191" s="154"/>
      <c r="D191" s="154"/>
      <c r="E191" s="154"/>
      <c r="F191" s="154"/>
      <c r="G191" s="22"/>
      <c r="H191" s="22"/>
      <c r="I191" s="23"/>
    </row>
    <row r="192" spans="2:9" s="24" customFormat="1" ht="21" customHeight="1" x14ac:dyDescent="0.55000000000000004">
      <c r="B192" s="25" t="s">
        <v>61</v>
      </c>
      <c r="C192" s="26"/>
      <c r="D192" s="27" t="s">
        <v>62</v>
      </c>
      <c r="E192" s="26"/>
      <c r="F192" s="28" t="s">
        <v>16</v>
      </c>
      <c r="I192" s="29"/>
    </row>
    <row r="193" spans="2:9" s="24" customFormat="1" ht="21" customHeight="1" x14ac:dyDescent="0.55000000000000004">
      <c r="B193" s="25" t="s">
        <v>61</v>
      </c>
      <c r="C193" s="26"/>
      <c r="D193" s="27" t="s">
        <v>62</v>
      </c>
      <c r="E193" s="30"/>
      <c r="F193" s="28" t="s">
        <v>17</v>
      </c>
      <c r="G193" s="163" t="s">
        <v>6</v>
      </c>
      <c r="H193" s="163"/>
      <c r="I193" s="164"/>
    </row>
    <row r="194" spans="2:9" s="24" customFormat="1" ht="21" customHeight="1" x14ac:dyDescent="0.55000000000000004">
      <c r="B194" s="25" t="s">
        <v>61</v>
      </c>
      <c r="C194" s="26"/>
      <c r="D194" s="27" t="s">
        <v>62</v>
      </c>
      <c r="E194" s="30"/>
      <c r="F194" s="28" t="s">
        <v>18</v>
      </c>
      <c r="G194" s="140" t="s">
        <v>53</v>
      </c>
      <c r="H194" s="140"/>
      <c r="I194" s="141"/>
    </row>
    <row r="195" spans="2:9" s="31" customFormat="1" ht="21" customHeight="1" x14ac:dyDescent="0.55000000000000004">
      <c r="B195" s="25" t="s">
        <v>61</v>
      </c>
      <c r="C195" s="26"/>
      <c r="D195" s="27" t="s">
        <v>62</v>
      </c>
      <c r="E195" s="30"/>
      <c r="F195" s="28" t="s">
        <v>19</v>
      </c>
      <c r="G195" s="163" t="s">
        <v>63</v>
      </c>
      <c r="H195" s="163"/>
      <c r="I195" s="164"/>
    </row>
    <row r="196" spans="2:9" s="24" customFormat="1" ht="21" customHeight="1" x14ac:dyDescent="0.55000000000000004">
      <c r="B196" s="25" t="s">
        <v>61</v>
      </c>
      <c r="C196" s="26"/>
      <c r="D196" s="27" t="s">
        <v>62</v>
      </c>
      <c r="E196" s="30"/>
      <c r="F196" s="28" t="s">
        <v>20</v>
      </c>
      <c r="G196" s="140" t="s">
        <v>9</v>
      </c>
      <c r="H196" s="140"/>
      <c r="I196" s="141"/>
    </row>
    <row r="197" spans="2:9" s="24" customFormat="1" ht="21" customHeight="1" x14ac:dyDescent="0.55000000000000004">
      <c r="B197" s="25" t="s">
        <v>61</v>
      </c>
      <c r="C197" s="26"/>
      <c r="D197" s="27" t="s">
        <v>62</v>
      </c>
      <c r="E197" s="30"/>
      <c r="F197" s="28" t="s">
        <v>21</v>
      </c>
      <c r="G197" s="32"/>
      <c r="H197" s="32"/>
      <c r="I197" s="33"/>
    </row>
    <row r="198" spans="2:9" s="24" customFormat="1" ht="21" customHeight="1" x14ac:dyDescent="0.55000000000000004">
      <c r="B198" s="25" t="s">
        <v>61</v>
      </c>
      <c r="C198" s="26"/>
      <c r="D198" s="27" t="s">
        <v>62</v>
      </c>
      <c r="E198" s="26"/>
      <c r="F198" s="28" t="s">
        <v>22</v>
      </c>
      <c r="G198" s="32"/>
      <c r="H198" s="32"/>
      <c r="I198" s="33"/>
    </row>
    <row r="199" spans="2:9" s="20" customFormat="1" ht="23.1" customHeight="1" x14ac:dyDescent="0.55000000000000004">
      <c r="B199" s="175" t="s">
        <v>15</v>
      </c>
      <c r="C199" s="176"/>
      <c r="D199" s="176"/>
      <c r="E199" s="177"/>
      <c r="F199" s="34"/>
      <c r="G199" s="35"/>
      <c r="H199" s="35"/>
      <c r="I199" s="36"/>
    </row>
    <row r="200" spans="2:9" s="20" customFormat="1" ht="23.1" customHeight="1" x14ac:dyDescent="0.55000000000000004">
      <c r="B200" s="37" t="s">
        <v>37</v>
      </c>
      <c r="C200" s="37" t="s">
        <v>38</v>
      </c>
      <c r="D200" s="178" t="s">
        <v>39</v>
      </c>
      <c r="E200" s="179"/>
      <c r="F200" s="38"/>
      <c r="I200" s="39"/>
    </row>
    <row r="201" spans="2:9" s="20" customFormat="1" ht="23.1" customHeight="1" x14ac:dyDescent="0.55000000000000004">
      <c r="B201" s="37" t="s">
        <v>27</v>
      </c>
      <c r="C201" s="40">
        <f>COUNTIF(H$12:H$172,"A")</f>
        <v>0</v>
      </c>
      <c r="D201" s="137" t="e">
        <f t="shared" ref="D201:D207" si="0">(C201*100)/$C$208</f>
        <v>#DIV/0!</v>
      </c>
      <c r="E201" s="138"/>
      <c r="F201" s="41" t="s">
        <v>79</v>
      </c>
      <c r="G201" s="42"/>
      <c r="H201" s="42"/>
      <c r="I201" s="43"/>
    </row>
    <row r="202" spans="2:9" s="20" customFormat="1" ht="23.1" customHeight="1" x14ac:dyDescent="0.55000000000000004">
      <c r="B202" s="37" t="s">
        <v>28</v>
      </c>
      <c r="C202" s="40">
        <f>COUNTIF(H$12:H$172,"B+")</f>
        <v>0</v>
      </c>
      <c r="D202" s="137" t="e">
        <f t="shared" si="0"/>
        <v>#DIV/0!</v>
      </c>
      <c r="E202" s="138"/>
      <c r="F202" s="44" t="s">
        <v>52</v>
      </c>
      <c r="G202" s="45"/>
      <c r="H202" s="45"/>
      <c r="I202" s="28"/>
    </row>
    <row r="203" spans="2:9" s="20" customFormat="1" ht="23.1" customHeight="1" x14ac:dyDescent="0.55000000000000004">
      <c r="B203" s="37" t="s">
        <v>29</v>
      </c>
      <c r="C203" s="40">
        <f>COUNTIF(H$12:H$172,"B")</f>
        <v>0</v>
      </c>
      <c r="D203" s="137" t="e">
        <f t="shared" si="0"/>
        <v>#DIV/0!</v>
      </c>
      <c r="E203" s="138"/>
      <c r="F203" s="44" t="s">
        <v>40</v>
      </c>
      <c r="G203" s="45"/>
      <c r="H203" s="45"/>
      <c r="I203" s="28"/>
    </row>
    <row r="204" spans="2:9" s="20" customFormat="1" ht="23.1" customHeight="1" x14ac:dyDescent="0.55000000000000004">
      <c r="B204" s="37" t="s">
        <v>30</v>
      </c>
      <c r="C204" s="40">
        <f>COUNTIF(H$12:H$172,"C+")</f>
        <v>0</v>
      </c>
      <c r="D204" s="137" t="e">
        <f t="shared" si="0"/>
        <v>#DIV/0!</v>
      </c>
      <c r="E204" s="138"/>
      <c r="F204" s="44" t="s">
        <v>41</v>
      </c>
      <c r="G204" s="45"/>
      <c r="H204" s="45"/>
      <c r="I204" s="28"/>
    </row>
    <row r="205" spans="2:9" s="20" customFormat="1" ht="23.1" customHeight="1" x14ac:dyDescent="0.55000000000000004">
      <c r="B205" s="37" t="s">
        <v>31</v>
      </c>
      <c r="C205" s="40">
        <f>COUNTIF(H$12:H$172,"C")</f>
        <v>0</v>
      </c>
      <c r="D205" s="137" t="e">
        <f t="shared" si="0"/>
        <v>#DIV/0!</v>
      </c>
      <c r="E205" s="138"/>
      <c r="F205" s="44" t="s">
        <v>42</v>
      </c>
      <c r="G205" s="45"/>
      <c r="H205" s="45"/>
      <c r="I205" s="28"/>
    </row>
    <row r="206" spans="2:9" ht="23.1" customHeight="1" x14ac:dyDescent="0.55000000000000004">
      <c r="B206" s="37" t="s">
        <v>32</v>
      </c>
      <c r="C206" s="40">
        <f>COUNTIF(H$12:H$172,"D+")</f>
        <v>0</v>
      </c>
      <c r="D206" s="137" t="e">
        <f t="shared" si="0"/>
        <v>#DIV/0!</v>
      </c>
      <c r="E206" s="138"/>
      <c r="F206" s="46"/>
      <c r="I206" s="47"/>
    </row>
    <row r="207" spans="2:9" s="20" customFormat="1" ht="23.1" customHeight="1" x14ac:dyDescent="0.55000000000000004">
      <c r="B207" s="37" t="s">
        <v>33</v>
      </c>
      <c r="C207" s="40">
        <f>COUNTIF(H$12:H$172,"D")</f>
        <v>0</v>
      </c>
      <c r="D207" s="137" t="e">
        <f t="shared" si="0"/>
        <v>#DIV/0!</v>
      </c>
      <c r="E207" s="138"/>
      <c r="F207" s="48"/>
      <c r="G207" s="2"/>
      <c r="H207" s="2"/>
      <c r="I207" s="49"/>
    </row>
    <row r="208" spans="2:9" s="20" customFormat="1" ht="11.25" customHeight="1" x14ac:dyDescent="0.55000000000000004">
      <c r="B208" s="50"/>
      <c r="C208" s="51">
        <f>SUM(C201:C207)</f>
        <v>0</v>
      </c>
      <c r="D208" s="26"/>
      <c r="E208" s="52"/>
      <c r="F208" s="48"/>
      <c r="G208" s="2"/>
      <c r="H208" s="2"/>
      <c r="I208" s="49"/>
    </row>
    <row r="209" spans="2:9" s="20" customFormat="1" ht="23.1" customHeight="1" x14ac:dyDescent="0.55000000000000004">
      <c r="B209" s="172"/>
      <c r="C209" s="173"/>
      <c r="D209" s="173"/>
      <c r="E209" s="174"/>
      <c r="F209" s="155" t="s">
        <v>6</v>
      </c>
      <c r="G209" s="139"/>
      <c r="H209" s="139"/>
      <c r="I209" s="156"/>
    </row>
    <row r="210" spans="2:9" s="20" customFormat="1" ht="23.1" customHeight="1" x14ac:dyDescent="0.55000000000000004">
      <c r="B210" s="168"/>
      <c r="C210" s="140"/>
      <c r="D210" s="140"/>
      <c r="E210" s="141"/>
      <c r="F210" s="169" t="s">
        <v>72</v>
      </c>
      <c r="G210" s="170"/>
      <c r="H210" s="170"/>
      <c r="I210" s="171"/>
    </row>
    <row r="211" spans="2:9" s="20" customFormat="1" ht="23.1" customHeight="1" x14ac:dyDescent="0.55000000000000004">
      <c r="B211" s="53"/>
      <c r="C211" s="26"/>
      <c r="D211" s="26"/>
      <c r="E211" s="52"/>
      <c r="F211" s="168" t="s">
        <v>73</v>
      </c>
      <c r="G211" s="140"/>
      <c r="H211" s="140"/>
      <c r="I211" s="141"/>
    </row>
    <row r="212" spans="2:9" s="20" customFormat="1" ht="23.1" customHeight="1" x14ac:dyDescent="0.55000000000000004">
      <c r="B212" s="25"/>
      <c r="C212" s="26"/>
      <c r="D212" s="26"/>
      <c r="E212" s="52"/>
      <c r="F212" s="169" t="s">
        <v>9</v>
      </c>
      <c r="G212" s="170"/>
      <c r="H212" s="170"/>
      <c r="I212" s="171"/>
    </row>
    <row r="213" spans="2:9" s="20" customFormat="1" ht="23.1" customHeight="1" x14ac:dyDescent="0.55000000000000004">
      <c r="B213" s="25" t="s">
        <v>4</v>
      </c>
      <c r="C213" s="54"/>
      <c r="D213" s="54"/>
      <c r="E213" s="55"/>
      <c r="F213" s="38"/>
      <c r="I213" s="39"/>
    </row>
    <row r="214" spans="2:9" s="20" customFormat="1" ht="23.1" customHeight="1" x14ac:dyDescent="0.55000000000000004">
      <c r="B214" s="25" t="s">
        <v>43</v>
      </c>
      <c r="C214" s="26"/>
      <c r="D214" s="26"/>
      <c r="E214" s="52"/>
      <c r="F214" s="38"/>
      <c r="I214" s="39"/>
    </row>
    <row r="215" spans="2:9" s="20" customFormat="1" ht="23.1" customHeight="1" x14ac:dyDescent="0.55000000000000004">
      <c r="B215" s="25" t="s">
        <v>44</v>
      </c>
      <c r="C215" s="54"/>
      <c r="D215" s="26"/>
      <c r="E215" s="52"/>
      <c r="F215" s="38"/>
      <c r="I215" s="39"/>
    </row>
    <row r="216" spans="2:9" s="20" customFormat="1" ht="23.1" customHeight="1" x14ac:dyDescent="0.55000000000000004">
      <c r="B216" s="56" t="s">
        <v>51</v>
      </c>
      <c r="C216" s="54"/>
      <c r="D216" s="26"/>
      <c r="E216" s="52"/>
      <c r="F216" s="38"/>
      <c r="I216" s="39"/>
    </row>
    <row r="217" spans="2:9" s="20" customFormat="1" ht="23.1" customHeight="1" x14ac:dyDescent="0.55000000000000004">
      <c r="B217" s="56" t="s">
        <v>50</v>
      </c>
      <c r="C217" s="54"/>
      <c r="D217" s="26"/>
      <c r="E217" s="52"/>
      <c r="F217" s="38"/>
      <c r="I217" s="39"/>
    </row>
    <row r="218" spans="2:9" s="20" customFormat="1" ht="23.1" customHeight="1" x14ac:dyDescent="0.55000000000000004">
      <c r="B218" s="25"/>
      <c r="C218" s="54"/>
      <c r="D218" s="26"/>
      <c r="E218" s="52"/>
      <c r="F218" s="38"/>
      <c r="I218" s="39"/>
    </row>
    <row r="219" spans="2:9" s="20" customFormat="1" ht="23.1" customHeight="1" x14ac:dyDescent="0.55000000000000004">
      <c r="B219" s="169" t="s">
        <v>45</v>
      </c>
      <c r="C219" s="170"/>
      <c r="D219" s="170"/>
      <c r="E219" s="171"/>
      <c r="F219" s="38"/>
      <c r="I219" s="39"/>
    </row>
    <row r="220" spans="2:9" s="20" customFormat="1" ht="23.1" customHeight="1" x14ac:dyDescent="0.55000000000000004">
      <c r="B220" s="165" t="s">
        <v>46</v>
      </c>
      <c r="C220" s="166"/>
      <c r="D220" s="166"/>
      <c r="E220" s="167"/>
      <c r="F220" s="38"/>
      <c r="I220" s="39"/>
    </row>
    <row r="221" spans="2:9" s="20" customFormat="1" ht="23.1" customHeight="1" x14ac:dyDescent="0.5">
      <c r="B221" s="57"/>
      <c r="C221" s="58"/>
      <c r="D221" s="58"/>
      <c r="E221" s="59"/>
      <c r="F221" s="57"/>
      <c r="G221" s="58"/>
      <c r="H221" s="58" t="s">
        <v>96</v>
      </c>
      <c r="I221" s="59"/>
    </row>
    <row r="222" spans="2:9" ht="23.1" customHeight="1" x14ac:dyDescent="0.5">
      <c r="B222" s="60"/>
      <c r="C222" s="60"/>
      <c r="D222" s="60"/>
      <c r="E222" s="60"/>
      <c r="F222" s="60"/>
      <c r="G222" s="61"/>
      <c r="H222" s="61"/>
      <c r="I222" s="61"/>
    </row>
    <row r="223" spans="2:9" ht="23.1" customHeight="1" x14ac:dyDescent="0.55000000000000004">
      <c r="B223" s="60"/>
      <c r="C223" s="60"/>
      <c r="D223" s="60"/>
      <c r="E223" s="60"/>
      <c r="F223" s="60"/>
      <c r="G223" s="139"/>
      <c r="H223" s="139"/>
      <c r="I223" s="139"/>
    </row>
    <row r="224" spans="2:9" ht="23.1" customHeight="1" x14ac:dyDescent="0.5">
      <c r="B224" s="60"/>
      <c r="C224" s="60"/>
      <c r="D224" s="60"/>
      <c r="E224" s="60"/>
      <c r="F224" s="60"/>
      <c r="G224" s="62"/>
      <c r="H224" s="62"/>
      <c r="I224" s="62"/>
    </row>
    <row r="225" spans="2:9" ht="23.1" customHeight="1" x14ac:dyDescent="0.55000000000000004">
      <c r="B225" s="60"/>
      <c r="C225" s="60"/>
      <c r="D225" s="60"/>
      <c r="E225" s="60"/>
      <c r="F225" s="60"/>
      <c r="G225" s="63"/>
      <c r="H225" s="63"/>
      <c r="I225" s="63"/>
    </row>
    <row r="226" spans="2:9" ht="23.1" customHeight="1" x14ac:dyDescent="0.5">
      <c r="B226" s="60"/>
      <c r="C226" s="60"/>
      <c r="D226" s="60"/>
      <c r="E226" s="60"/>
      <c r="F226" s="60"/>
      <c r="G226" s="62"/>
      <c r="H226" s="62"/>
      <c r="I226" s="62"/>
    </row>
    <row r="227" spans="2:9" ht="23.1" customHeight="1" x14ac:dyDescent="0.5">
      <c r="B227" s="60"/>
      <c r="C227" s="60"/>
      <c r="D227" s="60"/>
      <c r="E227" s="60"/>
      <c r="F227" s="60"/>
      <c r="G227" s="61"/>
      <c r="H227" s="61"/>
      <c r="I227" s="61"/>
    </row>
    <row r="228" spans="2:9" ht="23.1" customHeight="1" x14ac:dyDescent="0.5">
      <c r="B228" s="60"/>
      <c r="C228" s="60"/>
      <c r="D228" s="60"/>
      <c r="E228" s="60"/>
      <c r="F228" s="60"/>
      <c r="G228" s="61"/>
      <c r="H228" s="61"/>
      <c r="I228" s="61"/>
    </row>
    <row r="229" spans="2:9" ht="23.1" customHeight="1" x14ac:dyDescent="0.5">
      <c r="B229" s="60"/>
      <c r="C229" s="60"/>
      <c r="D229" s="60"/>
      <c r="E229" s="60"/>
      <c r="F229" s="60"/>
      <c r="G229" s="61"/>
      <c r="H229" s="61"/>
      <c r="I229" s="61"/>
    </row>
    <row r="230" spans="2:9" ht="23.1" customHeight="1" x14ac:dyDescent="0.5">
      <c r="B230" s="60"/>
      <c r="C230" s="60"/>
      <c r="D230" s="60"/>
      <c r="E230" s="60"/>
      <c r="F230" s="60"/>
      <c r="G230" s="60"/>
      <c r="H230" s="60"/>
      <c r="I230" s="60"/>
    </row>
    <row r="231" spans="2:9" ht="23.1" customHeight="1" x14ac:dyDescent="0.5">
      <c r="B231" s="60"/>
      <c r="C231" s="60"/>
      <c r="D231" s="60"/>
      <c r="E231" s="60"/>
      <c r="F231" s="60"/>
      <c r="G231" s="60"/>
      <c r="H231" s="60"/>
      <c r="I231" s="60"/>
    </row>
    <row r="232" spans="2:9" ht="23.1" customHeight="1" x14ac:dyDescent="0.5">
      <c r="B232" s="60"/>
      <c r="C232" s="60"/>
      <c r="D232" s="60"/>
      <c r="E232" s="60"/>
      <c r="F232" s="60"/>
      <c r="G232" s="60"/>
      <c r="H232" s="60"/>
      <c r="I232" s="60"/>
    </row>
    <row r="233" spans="2:9" ht="23.1" customHeight="1" x14ac:dyDescent="0.5">
      <c r="B233" s="60"/>
      <c r="C233" s="60"/>
      <c r="D233" s="60"/>
      <c r="E233" s="60"/>
      <c r="F233" s="60"/>
      <c r="G233" s="60"/>
      <c r="H233" s="60"/>
      <c r="I233" s="60"/>
    </row>
    <row r="234" spans="2:9" ht="23.1" customHeight="1" x14ac:dyDescent="0.5">
      <c r="B234" s="60"/>
      <c r="C234" s="60"/>
      <c r="D234" s="60"/>
      <c r="E234" s="60"/>
      <c r="F234" s="60"/>
      <c r="G234" s="60"/>
      <c r="H234" s="60"/>
      <c r="I234" s="60"/>
    </row>
    <row r="235" spans="2:9" ht="23.1" customHeight="1" x14ac:dyDescent="0.5">
      <c r="B235" s="60"/>
      <c r="C235" s="60"/>
      <c r="D235" s="60"/>
      <c r="E235" s="60"/>
      <c r="F235" s="60"/>
      <c r="G235" s="60"/>
      <c r="H235" s="60"/>
      <c r="I235" s="60"/>
    </row>
    <row r="236" spans="2:9" ht="23.1" customHeight="1" x14ac:dyDescent="0.5">
      <c r="B236" s="60"/>
      <c r="C236" s="60"/>
      <c r="D236" s="60"/>
      <c r="E236" s="60"/>
      <c r="F236" s="60"/>
      <c r="G236" s="60"/>
      <c r="H236" s="60"/>
      <c r="I236" s="60"/>
    </row>
    <row r="237" spans="2:9" ht="23.1" customHeight="1" x14ac:dyDescent="0.5">
      <c r="B237" s="60"/>
      <c r="C237" s="60"/>
      <c r="D237" s="60"/>
      <c r="E237" s="60"/>
      <c r="F237" s="60"/>
      <c r="G237" s="60"/>
      <c r="H237" s="60"/>
      <c r="I237" s="60"/>
    </row>
    <row r="238" spans="2:9" ht="23.1" customHeight="1" x14ac:dyDescent="0.5">
      <c r="B238" s="60"/>
      <c r="C238" s="60"/>
      <c r="D238" s="60"/>
      <c r="E238" s="60"/>
      <c r="F238" s="60"/>
      <c r="G238" s="60"/>
      <c r="H238" s="60"/>
      <c r="I238" s="60"/>
    </row>
    <row r="239" spans="2:9" ht="23.1" customHeight="1" x14ac:dyDescent="0.5">
      <c r="B239" s="60"/>
      <c r="C239" s="60"/>
      <c r="D239" s="60"/>
      <c r="E239" s="60"/>
      <c r="F239" s="60"/>
      <c r="G239" s="60"/>
      <c r="H239" s="60"/>
      <c r="I239" s="60"/>
    </row>
    <row r="240" spans="2:9" ht="23.1" customHeight="1" x14ac:dyDescent="0.5">
      <c r="B240" s="60"/>
      <c r="C240" s="60"/>
      <c r="D240" s="60"/>
      <c r="E240" s="60"/>
      <c r="F240" s="60"/>
      <c r="G240" s="60"/>
      <c r="H240" s="60"/>
      <c r="I240" s="60"/>
    </row>
    <row r="241" spans="2:9" ht="23.1" customHeight="1" x14ac:dyDescent="0.5">
      <c r="B241" s="60"/>
      <c r="C241" s="60"/>
      <c r="D241" s="60"/>
      <c r="E241" s="60"/>
      <c r="F241" s="60"/>
      <c r="G241" s="60"/>
      <c r="H241" s="60"/>
      <c r="I241" s="60"/>
    </row>
    <row r="242" spans="2:9" ht="23.1" customHeight="1" x14ac:dyDescent="0.5">
      <c r="B242" s="60"/>
      <c r="C242" s="60"/>
      <c r="D242" s="60"/>
      <c r="E242" s="60"/>
      <c r="F242" s="60"/>
      <c r="G242" s="60"/>
      <c r="H242" s="60"/>
      <c r="I242" s="60"/>
    </row>
    <row r="243" spans="2:9" ht="23.1" customHeight="1" x14ac:dyDescent="0.5">
      <c r="B243" s="60"/>
      <c r="C243" s="60"/>
      <c r="D243" s="60"/>
      <c r="E243" s="60"/>
      <c r="F243" s="60"/>
      <c r="G243" s="60"/>
      <c r="H243" s="60"/>
      <c r="I243" s="60"/>
    </row>
    <row r="244" spans="2:9" ht="23.1" customHeight="1" x14ac:dyDescent="0.5">
      <c r="B244" s="60"/>
      <c r="C244" s="60"/>
      <c r="D244" s="60"/>
      <c r="E244" s="60"/>
      <c r="F244" s="60"/>
      <c r="G244" s="60"/>
      <c r="H244" s="60"/>
      <c r="I244" s="60"/>
    </row>
    <row r="245" spans="2:9" ht="23.1" customHeight="1" x14ac:dyDescent="0.5">
      <c r="B245" s="60"/>
      <c r="C245" s="60"/>
      <c r="D245" s="60"/>
      <c r="E245" s="60"/>
      <c r="F245" s="60"/>
      <c r="G245" s="60"/>
      <c r="H245" s="60"/>
      <c r="I245" s="60"/>
    </row>
    <row r="246" spans="2:9" ht="23.1" customHeight="1" x14ac:dyDescent="0.5">
      <c r="B246" s="60"/>
      <c r="C246" s="60"/>
      <c r="D246" s="60"/>
      <c r="E246" s="60"/>
      <c r="F246" s="60"/>
      <c r="G246" s="60"/>
      <c r="H246" s="60"/>
      <c r="I246" s="60"/>
    </row>
    <row r="247" spans="2:9" ht="23.1" customHeight="1" x14ac:dyDescent="0.5">
      <c r="B247" s="60"/>
      <c r="C247" s="60"/>
      <c r="D247" s="60"/>
      <c r="E247" s="60"/>
      <c r="F247" s="60"/>
      <c r="G247" s="60"/>
      <c r="H247" s="60"/>
      <c r="I247" s="60"/>
    </row>
    <row r="248" spans="2:9" ht="23.1" customHeight="1" x14ac:dyDescent="0.5">
      <c r="B248" s="60"/>
      <c r="C248" s="60"/>
      <c r="D248" s="60"/>
      <c r="E248" s="60"/>
      <c r="F248" s="60"/>
      <c r="G248" s="60"/>
      <c r="H248" s="60"/>
      <c r="I248" s="60"/>
    </row>
    <row r="249" spans="2:9" ht="23.1" customHeight="1" x14ac:dyDescent="0.5">
      <c r="B249" s="60"/>
      <c r="C249" s="60"/>
      <c r="D249" s="60"/>
      <c r="E249" s="60"/>
      <c r="F249" s="60"/>
      <c r="G249" s="60"/>
      <c r="H249" s="60"/>
      <c r="I249" s="60"/>
    </row>
    <row r="250" spans="2:9" ht="23.1" customHeight="1" x14ac:dyDescent="0.5">
      <c r="B250" s="60"/>
      <c r="C250" s="60"/>
      <c r="D250" s="60"/>
      <c r="E250" s="60"/>
      <c r="F250" s="60"/>
      <c r="G250" s="60"/>
      <c r="H250" s="60"/>
      <c r="I250" s="60"/>
    </row>
    <row r="251" spans="2:9" ht="21" customHeight="1" x14ac:dyDescent="0.5">
      <c r="B251" s="60"/>
      <c r="C251" s="60"/>
      <c r="D251" s="60"/>
      <c r="E251" s="60"/>
      <c r="F251" s="60"/>
      <c r="G251" s="60"/>
      <c r="H251" s="60"/>
      <c r="I251" s="60"/>
    </row>
    <row r="252" spans="2:9" ht="21" customHeight="1" x14ac:dyDescent="0.5">
      <c r="B252" s="60"/>
      <c r="C252" s="60"/>
      <c r="D252" s="60"/>
      <c r="E252" s="60"/>
      <c r="F252" s="60"/>
      <c r="G252" s="60"/>
      <c r="H252" s="60"/>
      <c r="I252" s="60"/>
    </row>
    <row r="253" spans="2:9" ht="21" customHeight="1" x14ac:dyDescent="0.5">
      <c r="B253" s="60"/>
      <c r="C253" s="60"/>
      <c r="D253" s="60"/>
      <c r="E253" s="60"/>
      <c r="F253" s="60"/>
      <c r="G253" s="60"/>
      <c r="H253" s="60"/>
      <c r="I253" s="60"/>
    </row>
    <row r="254" spans="2:9" ht="21" customHeight="1" x14ac:dyDescent="0.5">
      <c r="B254" s="60"/>
      <c r="C254" s="60"/>
      <c r="D254" s="60"/>
      <c r="E254" s="60"/>
      <c r="F254" s="60"/>
      <c r="G254" s="60"/>
      <c r="H254" s="60"/>
      <c r="I254" s="60"/>
    </row>
    <row r="255" spans="2:9" ht="21" customHeight="1" x14ac:dyDescent="0.5">
      <c r="B255" s="60"/>
      <c r="C255" s="60"/>
      <c r="D255" s="60"/>
      <c r="E255" s="60"/>
      <c r="F255" s="60"/>
      <c r="G255" s="60"/>
      <c r="H255" s="60"/>
      <c r="I255" s="60"/>
    </row>
    <row r="256" spans="2:9" ht="21" customHeight="1" x14ac:dyDescent="0.5">
      <c r="B256" s="60"/>
      <c r="C256" s="60"/>
      <c r="D256" s="60"/>
      <c r="E256" s="60"/>
      <c r="F256" s="60"/>
      <c r="G256" s="60"/>
      <c r="H256" s="60"/>
      <c r="I256" s="60"/>
    </row>
    <row r="257" spans="2:9" ht="21" customHeight="1" x14ac:dyDescent="0.5">
      <c r="B257" s="60"/>
      <c r="C257" s="60"/>
      <c r="D257" s="60"/>
      <c r="E257" s="60"/>
      <c r="F257" s="60"/>
      <c r="G257" s="60"/>
      <c r="H257" s="60"/>
      <c r="I257" s="60"/>
    </row>
    <row r="258" spans="2:9" ht="21" customHeight="1" x14ac:dyDescent="0.5">
      <c r="B258" s="60"/>
      <c r="C258" s="60"/>
      <c r="D258" s="60"/>
      <c r="E258" s="60"/>
      <c r="F258" s="60"/>
      <c r="G258" s="60"/>
      <c r="H258" s="60"/>
      <c r="I258" s="60"/>
    </row>
    <row r="259" spans="2:9" ht="21" customHeight="1" x14ac:dyDescent="0.5">
      <c r="B259" s="60"/>
      <c r="C259" s="60"/>
      <c r="D259" s="60"/>
      <c r="E259" s="60"/>
      <c r="F259" s="60"/>
      <c r="G259" s="60"/>
      <c r="H259" s="60"/>
      <c r="I259" s="60"/>
    </row>
    <row r="260" spans="2:9" ht="21" customHeight="1" x14ac:dyDescent="0.5">
      <c r="B260" s="60"/>
      <c r="C260" s="60"/>
      <c r="D260" s="60"/>
      <c r="E260" s="60"/>
      <c r="F260" s="60"/>
      <c r="G260" s="60"/>
      <c r="H260" s="60"/>
      <c r="I260" s="60"/>
    </row>
    <row r="261" spans="2:9" ht="21" customHeight="1" x14ac:dyDescent="0.5">
      <c r="B261" s="60"/>
      <c r="C261" s="60"/>
      <c r="D261" s="60"/>
      <c r="E261" s="60"/>
      <c r="F261" s="60"/>
      <c r="G261" s="60"/>
      <c r="H261" s="60"/>
      <c r="I261" s="60"/>
    </row>
    <row r="262" spans="2:9" ht="21" customHeight="1" x14ac:dyDescent="0.5">
      <c r="B262" s="60"/>
      <c r="C262" s="60"/>
      <c r="D262" s="60"/>
      <c r="E262" s="60"/>
      <c r="F262" s="60"/>
      <c r="G262" s="60"/>
      <c r="H262" s="60"/>
      <c r="I262" s="60"/>
    </row>
    <row r="263" spans="2:9" ht="21" customHeight="1" x14ac:dyDescent="0.5">
      <c r="B263" s="60"/>
      <c r="C263" s="60"/>
      <c r="D263" s="60"/>
      <c r="E263" s="60"/>
      <c r="F263" s="60"/>
      <c r="G263" s="60"/>
      <c r="H263" s="60"/>
      <c r="I263" s="60"/>
    </row>
    <row r="264" spans="2:9" ht="21" customHeight="1" x14ac:dyDescent="0.5">
      <c r="B264" s="60"/>
      <c r="C264" s="60"/>
      <c r="D264" s="60"/>
      <c r="E264" s="60"/>
      <c r="F264" s="60"/>
      <c r="G264" s="60"/>
      <c r="H264" s="60"/>
      <c r="I264" s="60"/>
    </row>
    <row r="265" spans="2:9" ht="21" customHeight="1" x14ac:dyDescent="0.5">
      <c r="B265" s="60"/>
      <c r="C265" s="60"/>
      <c r="D265" s="60"/>
      <c r="E265" s="60"/>
      <c r="F265" s="60"/>
      <c r="G265" s="60"/>
      <c r="H265" s="60"/>
      <c r="I265" s="60"/>
    </row>
    <row r="266" spans="2:9" ht="21" customHeight="1" x14ac:dyDescent="0.5">
      <c r="B266" s="60"/>
      <c r="C266" s="60"/>
      <c r="D266" s="60"/>
      <c r="E266" s="60"/>
      <c r="F266" s="60"/>
      <c r="G266" s="60"/>
      <c r="H266" s="60"/>
      <c r="I266" s="60"/>
    </row>
    <row r="267" spans="2:9" ht="21" customHeight="1" x14ac:dyDescent="0.5">
      <c r="B267" s="60"/>
      <c r="C267" s="60"/>
      <c r="D267" s="60"/>
      <c r="E267" s="60"/>
      <c r="F267" s="60"/>
      <c r="G267" s="60"/>
      <c r="H267" s="60"/>
      <c r="I267" s="60"/>
    </row>
    <row r="268" spans="2:9" ht="21" customHeight="1" x14ac:dyDescent="0.5">
      <c r="B268" s="60"/>
      <c r="C268" s="60"/>
      <c r="D268" s="60"/>
      <c r="E268" s="60"/>
      <c r="F268" s="60"/>
      <c r="G268" s="60"/>
      <c r="H268" s="60"/>
      <c r="I268" s="60"/>
    </row>
    <row r="269" spans="2:9" ht="21" customHeight="1" x14ac:dyDescent="0.5">
      <c r="B269" s="60"/>
      <c r="C269" s="60"/>
      <c r="D269" s="60"/>
      <c r="E269" s="60"/>
      <c r="F269" s="60"/>
      <c r="G269" s="60"/>
      <c r="H269" s="60"/>
      <c r="I269" s="60"/>
    </row>
    <row r="270" spans="2:9" ht="21" customHeight="1" x14ac:dyDescent="0.5">
      <c r="B270" s="60"/>
      <c r="C270" s="60"/>
      <c r="D270" s="60"/>
      <c r="E270" s="60"/>
      <c r="F270" s="60"/>
      <c r="G270" s="60"/>
      <c r="H270" s="60"/>
      <c r="I270" s="60"/>
    </row>
    <row r="271" spans="2:9" ht="21" customHeight="1" x14ac:dyDescent="0.5">
      <c r="B271" s="60"/>
      <c r="C271" s="60"/>
      <c r="D271" s="60"/>
      <c r="E271" s="60"/>
      <c r="F271" s="60"/>
      <c r="G271" s="60"/>
      <c r="H271" s="60"/>
      <c r="I271" s="60"/>
    </row>
    <row r="272" spans="2:9" ht="21" customHeight="1" x14ac:dyDescent="0.5">
      <c r="B272" s="60"/>
      <c r="C272" s="60"/>
      <c r="D272" s="60"/>
      <c r="E272" s="60"/>
      <c r="F272" s="60"/>
      <c r="G272" s="60"/>
      <c r="H272" s="60"/>
      <c r="I272" s="60"/>
    </row>
    <row r="273" spans="2:9" ht="21" customHeight="1" x14ac:dyDescent="0.5">
      <c r="B273" s="60"/>
      <c r="C273" s="60"/>
      <c r="D273" s="60"/>
      <c r="E273" s="60"/>
      <c r="F273" s="60"/>
      <c r="G273" s="60"/>
      <c r="H273" s="60"/>
      <c r="I273" s="60"/>
    </row>
    <row r="274" spans="2:9" ht="21" customHeight="1" x14ac:dyDescent="0.5">
      <c r="B274" s="60"/>
      <c r="C274" s="60"/>
      <c r="D274" s="60"/>
      <c r="E274" s="60"/>
      <c r="F274" s="60"/>
      <c r="G274" s="60"/>
      <c r="H274" s="60"/>
      <c r="I274" s="60"/>
    </row>
    <row r="275" spans="2:9" ht="21" customHeight="1" x14ac:dyDescent="0.5">
      <c r="B275" s="60"/>
      <c r="C275" s="60"/>
      <c r="D275" s="60"/>
      <c r="E275" s="60"/>
      <c r="F275" s="60"/>
      <c r="G275" s="60"/>
      <c r="H275" s="60"/>
      <c r="I275" s="60"/>
    </row>
    <row r="276" spans="2:9" ht="21" customHeight="1" x14ac:dyDescent="0.5">
      <c r="B276" s="60"/>
      <c r="C276" s="60"/>
      <c r="D276" s="60"/>
      <c r="E276" s="60"/>
      <c r="F276" s="60"/>
      <c r="G276" s="60"/>
      <c r="H276" s="60"/>
      <c r="I276" s="60"/>
    </row>
    <row r="277" spans="2:9" ht="21" customHeight="1" x14ac:dyDescent="0.5">
      <c r="B277" s="60"/>
      <c r="C277" s="60"/>
      <c r="D277" s="60"/>
      <c r="E277" s="60"/>
      <c r="F277" s="60"/>
      <c r="G277" s="60"/>
      <c r="H277" s="60"/>
      <c r="I277" s="60"/>
    </row>
    <row r="278" spans="2:9" ht="21" customHeight="1" x14ac:dyDescent="0.5">
      <c r="B278" s="60"/>
      <c r="C278" s="60"/>
      <c r="D278" s="60"/>
      <c r="E278" s="60"/>
      <c r="F278" s="60"/>
      <c r="G278" s="60"/>
      <c r="H278" s="60"/>
      <c r="I278" s="60"/>
    </row>
    <row r="279" spans="2:9" ht="21" customHeight="1" x14ac:dyDescent="0.5">
      <c r="B279" s="60"/>
      <c r="C279" s="60"/>
      <c r="D279" s="60"/>
      <c r="E279" s="60"/>
      <c r="F279" s="60"/>
      <c r="G279" s="60"/>
      <c r="H279" s="60"/>
      <c r="I279" s="60"/>
    </row>
    <row r="280" spans="2:9" ht="21" customHeight="1" x14ac:dyDescent="0.5">
      <c r="B280" s="60"/>
      <c r="C280" s="60"/>
      <c r="D280" s="60"/>
      <c r="E280" s="60"/>
      <c r="F280" s="60"/>
      <c r="G280" s="60"/>
      <c r="H280" s="60"/>
      <c r="I280" s="60"/>
    </row>
    <row r="281" spans="2:9" ht="21" customHeight="1" x14ac:dyDescent="0.5">
      <c r="B281" s="60"/>
      <c r="C281" s="60"/>
      <c r="D281" s="60"/>
      <c r="E281" s="60"/>
      <c r="F281" s="60"/>
      <c r="G281" s="60"/>
      <c r="H281" s="60"/>
      <c r="I281" s="60"/>
    </row>
    <row r="282" spans="2:9" ht="21" customHeight="1" x14ac:dyDescent="0.5">
      <c r="B282" s="60"/>
      <c r="C282" s="60"/>
      <c r="D282" s="60"/>
      <c r="E282" s="60"/>
      <c r="F282" s="60"/>
      <c r="G282" s="60"/>
      <c r="H282" s="60"/>
      <c r="I282" s="60"/>
    </row>
    <row r="283" spans="2:9" ht="21" customHeight="1" x14ac:dyDescent="0.5">
      <c r="B283" s="60"/>
      <c r="C283" s="60"/>
      <c r="D283" s="60"/>
      <c r="E283" s="60"/>
      <c r="F283" s="60"/>
      <c r="G283" s="60"/>
      <c r="H283" s="60"/>
      <c r="I283" s="60"/>
    </row>
    <row r="284" spans="2:9" ht="21" customHeight="1" x14ac:dyDescent="0.5">
      <c r="B284" s="60"/>
      <c r="C284" s="60"/>
      <c r="D284" s="60"/>
      <c r="E284" s="60"/>
      <c r="F284" s="60"/>
      <c r="G284" s="60"/>
      <c r="H284" s="60"/>
      <c r="I284" s="60"/>
    </row>
    <row r="285" spans="2:9" ht="21" customHeight="1" x14ac:dyDescent="0.5">
      <c r="B285" s="60"/>
      <c r="C285" s="60"/>
      <c r="D285" s="60"/>
      <c r="E285" s="60"/>
      <c r="F285" s="60"/>
      <c r="G285" s="60"/>
      <c r="H285" s="60"/>
      <c r="I285" s="60"/>
    </row>
    <row r="286" spans="2:9" ht="21" customHeight="1" x14ac:dyDescent="0.5">
      <c r="B286" s="60"/>
      <c r="C286" s="60"/>
      <c r="D286" s="60"/>
      <c r="E286" s="60"/>
      <c r="F286" s="60"/>
      <c r="G286" s="60"/>
      <c r="H286" s="60"/>
      <c r="I286" s="60"/>
    </row>
    <row r="287" spans="2:9" ht="21" customHeight="1" x14ac:dyDescent="0.5">
      <c r="B287" s="60"/>
      <c r="C287" s="60"/>
      <c r="D287" s="60"/>
      <c r="E287" s="60"/>
      <c r="F287" s="60"/>
      <c r="G287" s="60"/>
      <c r="H287" s="60"/>
      <c r="I287" s="60"/>
    </row>
    <row r="288" spans="2:9" ht="21" customHeight="1" x14ac:dyDescent="0.5">
      <c r="B288" s="60"/>
      <c r="C288" s="60"/>
      <c r="D288" s="60"/>
      <c r="E288" s="60"/>
      <c r="F288" s="60"/>
      <c r="G288" s="60"/>
      <c r="H288" s="60"/>
      <c r="I288" s="60"/>
    </row>
    <row r="289" spans="2:9" ht="21" customHeight="1" x14ac:dyDescent="0.5">
      <c r="B289" s="60"/>
      <c r="C289" s="60"/>
      <c r="D289" s="60"/>
      <c r="E289" s="60"/>
      <c r="F289" s="60"/>
      <c r="G289" s="60"/>
      <c r="H289" s="60"/>
      <c r="I289" s="60"/>
    </row>
    <row r="290" spans="2:9" ht="21" customHeight="1" x14ac:dyDescent="0.5">
      <c r="B290" s="60"/>
      <c r="C290" s="60"/>
      <c r="D290" s="60"/>
      <c r="E290" s="60"/>
      <c r="F290" s="60"/>
      <c r="G290" s="60"/>
      <c r="H290" s="60"/>
      <c r="I290" s="60"/>
    </row>
    <row r="291" spans="2:9" ht="21" customHeight="1" x14ac:dyDescent="0.5">
      <c r="B291" s="60"/>
      <c r="C291" s="60"/>
      <c r="D291" s="60"/>
      <c r="E291" s="60"/>
      <c r="F291" s="60"/>
      <c r="G291" s="60"/>
      <c r="H291" s="60"/>
      <c r="I291" s="60"/>
    </row>
    <row r="292" spans="2:9" ht="21" customHeight="1" x14ac:dyDescent="0.5">
      <c r="B292" s="60"/>
      <c r="C292" s="60"/>
      <c r="D292" s="60"/>
      <c r="E292" s="60"/>
      <c r="F292" s="60"/>
      <c r="G292" s="60"/>
      <c r="H292" s="60"/>
      <c r="I292" s="60"/>
    </row>
    <row r="293" spans="2:9" ht="21" customHeight="1" x14ac:dyDescent="0.5">
      <c r="B293" s="60"/>
      <c r="C293" s="60"/>
      <c r="D293" s="60"/>
      <c r="E293" s="60"/>
      <c r="F293" s="60"/>
      <c r="G293" s="60"/>
      <c r="H293" s="60"/>
      <c r="I293" s="60"/>
    </row>
    <row r="294" spans="2:9" ht="21" customHeight="1" x14ac:dyDescent="0.5">
      <c r="B294" s="60"/>
      <c r="C294" s="60"/>
      <c r="D294" s="60"/>
      <c r="E294" s="60"/>
      <c r="F294" s="60"/>
      <c r="G294" s="60"/>
      <c r="H294" s="60"/>
      <c r="I294" s="60"/>
    </row>
    <row r="295" spans="2:9" ht="21" customHeight="1" x14ac:dyDescent="0.5">
      <c r="B295" s="60"/>
      <c r="C295" s="60"/>
      <c r="D295" s="60"/>
      <c r="E295" s="60"/>
      <c r="F295" s="60"/>
      <c r="G295" s="60"/>
      <c r="H295" s="60"/>
      <c r="I295" s="60"/>
    </row>
    <row r="296" spans="2:9" ht="21" customHeight="1" x14ac:dyDescent="0.5">
      <c r="B296" s="60"/>
      <c r="C296" s="60"/>
      <c r="D296" s="60"/>
      <c r="E296" s="60"/>
      <c r="F296" s="60"/>
      <c r="G296" s="60"/>
      <c r="H296" s="60"/>
      <c r="I296" s="60"/>
    </row>
    <row r="297" spans="2:9" ht="21" customHeight="1" x14ac:dyDescent="0.5">
      <c r="B297" s="60"/>
      <c r="C297" s="60"/>
      <c r="D297" s="60"/>
      <c r="E297" s="60"/>
      <c r="F297" s="60"/>
      <c r="G297" s="60"/>
      <c r="H297" s="60"/>
      <c r="I297" s="60"/>
    </row>
    <row r="298" spans="2:9" ht="21" customHeight="1" x14ac:dyDescent="0.5">
      <c r="B298" s="60"/>
      <c r="C298" s="60"/>
      <c r="D298" s="60"/>
      <c r="E298" s="60"/>
      <c r="F298" s="60"/>
      <c r="G298" s="60"/>
      <c r="H298" s="60"/>
      <c r="I298" s="60"/>
    </row>
    <row r="299" spans="2:9" ht="21" customHeight="1" x14ac:dyDescent="0.5">
      <c r="B299" s="60"/>
      <c r="C299" s="60"/>
      <c r="D299" s="60"/>
      <c r="E299" s="60"/>
      <c r="F299" s="60"/>
      <c r="G299" s="60"/>
      <c r="H299" s="60"/>
      <c r="I299" s="60"/>
    </row>
    <row r="300" spans="2:9" ht="21" customHeight="1" x14ac:dyDescent="0.5">
      <c r="B300" s="60"/>
      <c r="C300" s="60"/>
      <c r="D300" s="60"/>
      <c r="E300" s="60"/>
      <c r="F300" s="60"/>
      <c r="G300" s="60"/>
      <c r="H300" s="60"/>
      <c r="I300" s="60"/>
    </row>
    <row r="301" spans="2:9" ht="21" customHeight="1" x14ac:dyDescent="0.5">
      <c r="B301" s="60"/>
      <c r="C301" s="60"/>
      <c r="D301" s="60"/>
      <c r="E301" s="60"/>
      <c r="F301" s="60"/>
      <c r="G301" s="60"/>
      <c r="H301" s="60"/>
      <c r="I301" s="60"/>
    </row>
    <row r="302" spans="2:9" ht="21" customHeight="1" x14ac:dyDescent="0.5">
      <c r="B302" s="60"/>
      <c r="C302" s="60"/>
      <c r="D302" s="60"/>
      <c r="E302" s="60"/>
      <c r="F302" s="60"/>
      <c r="G302" s="60"/>
      <c r="H302" s="60"/>
      <c r="I302" s="60"/>
    </row>
    <row r="303" spans="2:9" ht="21" customHeight="1" x14ac:dyDescent="0.5">
      <c r="B303" s="60"/>
      <c r="C303" s="60"/>
      <c r="D303" s="60"/>
      <c r="E303" s="60"/>
      <c r="F303" s="60"/>
      <c r="G303" s="60"/>
      <c r="H303" s="60"/>
      <c r="I303" s="60"/>
    </row>
    <row r="304" spans="2:9" ht="21" customHeight="1" x14ac:dyDescent="0.5">
      <c r="B304" s="60"/>
      <c r="C304" s="60"/>
      <c r="D304" s="60"/>
      <c r="E304" s="60"/>
      <c r="F304" s="60"/>
      <c r="G304" s="60"/>
      <c r="H304" s="60"/>
      <c r="I304" s="60"/>
    </row>
    <row r="305" spans="2:9" ht="21" customHeight="1" x14ac:dyDescent="0.5">
      <c r="B305" s="60"/>
      <c r="C305" s="60"/>
      <c r="D305" s="60"/>
      <c r="E305" s="60"/>
      <c r="F305" s="60"/>
      <c r="G305" s="60"/>
      <c r="H305" s="60"/>
      <c r="I305" s="60"/>
    </row>
    <row r="306" spans="2:9" ht="21" customHeight="1" x14ac:dyDescent="0.5">
      <c r="B306" s="60"/>
      <c r="C306" s="60"/>
      <c r="D306" s="60"/>
      <c r="E306" s="60"/>
      <c r="F306" s="60"/>
      <c r="G306" s="60"/>
      <c r="H306" s="60"/>
      <c r="I306" s="60"/>
    </row>
    <row r="307" spans="2:9" ht="21" customHeight="1" x14ac:dyDescent="0.5">
      <c r="B307" s="60"/>
      <c r="C307" s="60"/>
      <c r="D307" s="60"/>
      <c r="E307" s="60"/>
      <c r="F307" s="60"/>
      <c r="G307" s="60"/>
      <c r="H307" s="60"/>
      <c r="I307" s="60"/>
    </row>
    <row r="308" spans="2:9" ht="21" customHeight="1" x14ac:dyDescent="0.5">
      <c r="B308" s="60"/>
      <c r="C308" s="60"/>
      <c r="D308" s="60"/>
      <c r="E308" s="60"/>
      <c r="F308" s="60"/>
      <c r="G308" s="60"/>
      <c r="H308" s="60"/>
      <c r="I308" s="60"/>
    </row>
    <row r="309" spans="2:9" ht="21" customHeight="1" x14ac:dyDescent="0.5">
      <c r="B309" s="60"/>
      <c r="C309" s="60"/>
      <c r="D309" s="60"/>
      <c r="E309" s="60"/>
      <c r="F309" s="60"/>
      <c r="G309" s="60"/>
      <c r="H309" s="60"/>
      <c r="I309" s="60"/>
    </row>
    <row r="310" spans="2:9" ht="21" customHeight="1" x14ac:dyDescent="0.5">
      <c r="B310" s="60"/>
      <c r="C310" s="60"/>
      <c r="D310" s="60"/>
      <c r="E310" s="60"/>
      <c r="F310" s="60"/>
      <c r="G310" s="60"/>
      <c r="H310" s="60"/>
      <c r="I310" s="60"/>
    </row>
    <row r="311" spans="2:9" ht="21" customHeight="1" x14ac:dyDescent="0.5">
      <c r="B311" s="60"/>
      <c r="C311" s="60"/>
      <c r="D311" s="60"/>
      <c r="E311" s="60"/>
      <c r="F311" s="60"/>
      <c r="G311" s="60"/>
      <c r="H311" s="60"/>
      <c r="I311" s="60"/>
    </row>
    <row r="312" spans="2:9" ht="21" customHeight="1" x14ac:dyDescent="0.5">
      <c r="B312" s="60"/>
      <c r="C312" s="60"/>
      <c r="D312" s="60"/>
      <c r="E312" s="60"/>
      <c r="F312" s="60"/>
      <c r="G312" s="60"/>
      <c r="H312" s="60"/>
      <c r="I312" s="60"/>
    </row>
    <row r="313" spans="2:9" ht="21" customHeight="1" x14ac:dyDescent="0.5">
      <c r="B313" s="60"/>
      <c r="C313" s="60"/>
      <c r="D313" s="60"/>
      <c r="E313" s="60"/>
      <c r="F313" s="60"/>
      <c r="G313" s="60"/>
      <c r="H313" s="60"/>
      <c r="I313" s="60"/>
    </row>
    <row r="314" spans="2:9" ht="21" customHeight="1" x14ac:dyDescent="0.5">
      <c r="B314" s="60"/>
      <c r="C314" s="60"/>
      <c r="D314" s="60"/>
      <c r="E314" s="60"/>
      <c r="F314" s="60"/>
      <c r="G314" s="60"/>
      <c r="H314" s="60"/>
      <c r="I314" s="60"/>
    </row>
    <row r="315" spans="2:9" ht="21" customHeight="1" x14ac:dyDescent="0.5">
      <c r="B315" s="60"/>
      <c r="C315" s="60"/>
      <c r="D315" s="60"/>
      <c r="E315" s="60"/>
      <c r="F315" s="60"/>
      <c r="G315" s="60"/>
      <c r="H315" s="60"/>
      <c r="I315" s="60"/>
    </row>
    <row r="316" spans="2:9" ht="21" customHeight="1" x14ac:dyDescent="0.5">
      <c r="B316" s="60"/>
      <c r="C316" s="60"/>
      <c r="D316" s="60"/>
      <c r="E316" s="60"/>
      <c r="F316" s="60"/>
      <c r="G316" s="60"/>
      <c r="H316" s="60"/>
      <c r="I316" s="60"/>
    </row>
    <row r="317" spans="2:9" ht="21" customHeight="1" x14ac:dyDescent="0.5">
      <c r="B317" s="60"/>
      <c r="C317" s="60"/>
      <c r="D317" s="60"/>
      <c r="E317" s="60"/>
      <c r="F317" s="60"/>
      <c r="G317" s="60"/>
      <c r="H317" s="60"/>
      <c r="I317" s="60"/>
    </row>
    <row r="318" spans="2:9" ht="21" customHeight="1" x14ac:dyDescent="0.5">
      <c r="B318" s="60"/>
      <c r="C318" s="60"/>
      <c r="D318" s="60"/>
      <c r="E318" s="60"/>
      <c r="F318" s="60"/>
      <c r="G318" s="60"/>
      <c r="H318" s="60"/>
      <c r="I318" s="60"/>
    </row>
    <row r="319" spans="2:9" ht="21" customHeight="1" x14ac:dyDescent="0.5">
      <c r="B319" s="60"/>
      <c r="C319" s="60"/>
      <c r="D319" s="60"/>
      <c r="E319" s="60"/>
      <c r="F319" s="60"/>
      <c r="G319" s="60"/>
      <c r="H319" s="60"/>
      <c r="I319" s="60"/>
    </row>
    <row r="320" spans="2:9" ht="21" customHeight="1" x14ac:dyDescent="0.5">
      <c r="B320" s="60"/>
      <c r="C320" s="60"/>
      <c r="D320" s="60"/>
      <c r="E320" s="60"/>
      <c r="F320" s="60"/>
      <c r="G320" s="60"/>
      <c r="H320" s="60"/>
      <c r="I320" s="60"/>
    </row>
    <row r="321" spans="2:9" ht="21" customHeight="1" x14ac:dyDescent="0.5">
      <c r="B321" s="60"/>
      <c r="C321" s="60"/>
      <c r="D321" s="60"/>
      <c r="E321" s="60"/>
      <c r="F321" s="60"/>
      <c r="G321" s="60"/>
      <c r="H321" s="60"/>
      <c r="I321" s="60"/>
    </row>
    <row r="322" spans="2:9" ht="21" customHeight="1" x14ac:dyDescent="0.5">
      <c r="B322" s="60"/>
      <c r="C322" s="60"/>
      <c r="D322" s="60"/>
      <c r="E322" s="60"/>
      <c r="F322" s="60"/>
      <c r="G322" s="60"/>
      <c r="H322" s="60"/>
      <c r="I322" s="60"/>
    </row>
    <row r="323" spans="2:9" ht="21" customHeight="1" x14ac:dyDescent="0.5">
      <c r="B323" s="60"/>
      <c r="C323" s="60"/>
      <c r="D323" s="60"/>
      <c r="E323" s="60"/>
      <c r="F323" s="60"/>
      <c r="G323" s="60"/>
      <c r="H323" s="60"/>
      <c r="I323" s="60"/>
    </row>
    <row r="324" spans="2:9" ht="21" customHeight="1" x14ac:dyDescent="0.5">
      <c r="B324" s="60"/>
      <c r="C324" s="60"/>
      <c r="D324" s="60"/>
      <c r="E324" s="60"/>
      <c r="F324" s="60"/>
      <c r="G324" s="60"/>
      <c r="H324" s="60"/>
      <c r="I324" s="60"/>
    </row>
    <row r="325" spans="2:9" ht="21" customHeight="1" x14ac:dyDescent="0.5">
      <c r="B325" s="60"/>
      <c r="C325" s="60"/>
      <c r="D325" s="60"/>
      <c r="E325" s="60"/>
      <c r="F325" s="60"/>
      <c r="G325" s="60"/>
      <c r="H325" s="60"/>
      <c r="I325" s="60"/>
    </row>
    <row r="326" spans="2:9" ht="21" customHeight="1" x14ac:dyDescent="0.5">
      <c r="B326" s="60"/>
      <c r="C326" s="60"/>
      <c r="D326" s="60"/>
      <c r="E326" s="60"/>
      <c r="F326" s="60"/>
      <c r="G326" s="60"/>
      <c r="H326" s="60"/>
      <c r="I326" s="60"/>
    </row>
    <row r="327" spans="2:9" ht="21" customHeight="1" x14ac:dyDescent="0.5">
      <c r="B327" s="60"/>
      <c r="C327" s="60"/>
      <c r="D327" s="60"/>
      <c r="E327" s="60"/>
      <c r="F327" s="60"/>
      <c r="G327" s="60"/>
      <c r="H327" s="60"/>
      <c r="I327" s="60"/>
    </row>
    <row r="328" spans="2:9" ht="21" customHeight="1" x14ac:dyDescent="0.5">
      <c r="B328" s="60"/>
      <c r="C328" s="60"/>
      <c r="D328" s="60"/>
      <c r="E328" s="60"/>
      <c r="F328" s="60"/>
      <c r="G328" s="60"/>
      <c r="H328" s="60"/>
      <c r="I328" s="60"/>
    </row>
    <row r="329" spans="2:9" ht="21" customHeight="1" x14ac:dyDescent="0.5">
      <c r="B329" s="60"/>
      <c r="C329" s="60"/>
      <c r="D329" s="60"/>
      <c r="E329" s="60"/>
      <c r="F329" s="60"/>
      <c r="G329" s="60"/>
      <c r="H329" s="60"/>
      <c r="I329" s="60"/>
    </row>
    <row r="330" spans="2:9" ht="21" customHeight="1" x14ac:dyDescent="0.5">
      <c r="B330" s="60"/>
      <c r="C330" s="60"/>
      <c r="D330" s="60"/>
      <c r="E330" s="60"/>
      <c r="F330" s="60"/>
      <c r="G330" s="60"/>
      <c r="H330" s="60"/>
      <c r="I330" s="60"/>
    </row>
    <row r="331" spans="2:9" ht="21" customHeight="1" x14ac:dyDescent="0.5">
      <c r="B331" s="60"/>
      <c r="C331" s="60"/>
      <c r="D331" s="60"/>
      <c r="E331" s="60"/>
      <c r="F331" s="60"/>
      <c r="G331" s="60"/>
      <c r="H331" s="60"/>
      <c r="I331" s="60"/>
    </row>
    <row r="332" spans="2:9" ht="21" customHeight="1" x14ac:dyDescent="0.5">
      <c r="B332" s="60"/>
      <c r="C332" s="60"/>
      <c r="D332" s="60"/>
      <c r="E332" s="60"/>
      <c r="F332" s="60"/>
      <c r="G332" s="60"/>
      <c r="H332" s="60"/>
      <c r="I332" s="60"/>
    </row>
    <row r="333" spans="2:9" ht="21" customHeight="1" x14ac:dyDescent="0.5">
      <c r="B333" s="60"/>
      <c r="C333" s="60"/>
      <c r="D333" s="60"/>
      <c r="E333" s="60"/>
      <c r="F333" s="60"/>
      <c r="G333" s="60"/>
      <c r="H333" s="60"/>
      <c r="I333" s="60"/>
    </row>
    <row r="334" spans="2:9" ht="21" customHeight="1" x14ac:dyDescent="0.5">
      <c r="B334" s="60"/>
      <c r="C334" s="60"/>
      <c r="D334" s="60"/>
      <c r="E334" s="60"/>
      <c r="F334" s="60"/>
      <c r="G334" s="60"/>
      <c r="H334" s="60"/>
      <c r="I334" s="60"/>
    </row>
    <row r="335" spans="2:9" ht="21" customHeight="1" x14ac:dyDescent="0.5">
      <c r="B335" s="60"/>
      <c r="C335" s="60"/>
      <c r="D335" s="60"/>
      <c r="E335" s="60"/>
      <c r="F335" s="60"/>
      <c r="G335" s="60"/>
      <c r="H335" s="60"/>
      <c r="I335" s="60"/>
    </row>
    <row r="336" spans="2:9" ht="21" customHeight="1" x14ac:dyDescent="0.5">
      <c r="B336" s="60"/>
      <c r="C336" s="60"/>
      <c r="D336" s="60"/>
      <c r="E336" s="60"/>
      <c r="F336" s="60"/>
      <c r="G336" s="60"/>
      <c r="H336" s="60"/>
      <c r="I336" s="60"/>
    </row>
    <row r="337" spans="2:9" ht="21" customHeight="1" x14ac:dyDescent="0.5">
      <c r="B337" s="60"/>
      <c r="C337" s="60"/>
      <c r="D337" s="60"/>
      <c r="E337" s="60"/>
      <c r="F337" s="60"/>
      <c r="G337" s="60"/>
      <c r="H337" s="60"/>
      <c r="I337" s="60"/>
    </row>
    <row r="338" spans="2:9" ht="21" customHeight="1" x14ac:dyDescent="0.5">
      <c r="B338" s="60"/>
      <c r="C338" s="60"/>
      <c r="D338" s="60"/>
      <c r="E338" s="60"/>
      <c r="F338" s="60"/>
      <c r="G338" s="60"/>
      <c r="H338" s="60"/>
      <c r="I338" s="60"/>
    </row>
    <row r="339" spans="2:9" ht="21" customHeight="1" x14ac:dyDescent="0.5">
      <c r="B339" s="60"/>
      <c r="C339" s="60"/>
      <c r="D339" s="60"/>
      <c r="E339" s="60"/>
      <c r="F339" s="60"/>
      <c r="G339" s="60"/>
      <c r="H339" s="60"/>
      <c r="I339" s="60"/>
    </row>
    <row r="340" spans="2:9" ht="21" customHeight="1" x14ac:dyDescent="0.5">
      <c r="B340" s="60"/>
      <c r="C340" s="60"/>
      <c r="D340" s="60"/>
      <c r="E340" s="60"/>
      <c r="F340" s="60"/>
      <c r="G340" s="60"/>
      <c r="H340" s="60"/>
      <c r="I340" s="60"/>
    </row>
    <row r="341" spans="2:9" ht="21" customHeight="1" x14ac:dyDescent="0.5">
      <c r="B341" s="60"/>
      <c r="C341" s="60"/>
      <c r="D341" s="60"/>
      <c r="E341" s="60"/>
      <c r="F341" s="60"/>
      <c r="G341" s="60"/>
      <c r="H341" s="60"/>
      <c r="I341" s="60"/>
    </row>
    <row r="342" spans="2:9" ht="21" customHeight="1" x14ac:dyDescent="0.5">
      <c r="B342" s="60"/>
      <c r="C342" s="60"/>
      <c r="D342" s="60"/>
      <c r="E342" s="60"/>
      <c r="F342" s="60"/>
      <c r="G342" s="60"/>
      <c r="H342" s="60"/>
      <c r="I342" s="60"/>
    </row>
    <row r="343" spans="2:9" ht="21" customHeight="1" x14ac:dyDescent="0.5">
      <c r="B343" s="60"/>
      <c r="C343" s="60"/>
      <c r="D343" s="60"/>
      <c r="E343" s="60"/>
      <c r="F343" s="60"/>
      <c r="G343" s="60"/>
      <c r="H343" s="60"/>
      <c r="I343" s="60"/>
    </row>
    <row r="344" spans="2:9" ht="21" customHeight="1" x14ac:dyDescent="0.5">
      <c r="B344" s="60"/>
      <c r="C344" s="60"/>
      <c r="D344" s="60"/>
      <c r="E344" s="60"/>
      <c r="F344" s="60"/>
      <c r="G344" s="60"/>
      <c r="H344" s="60"/>
      <c r="I344" s="60"/>
    </row>
    <row r="345" spans="2:9" ht="21" customHeight="1" x14ac:dyDescent="0.5">
      <c r="B345" s="60"/>
      <c r="C345" s="60"/>
      <c r="D345" s="60"/>
      <c r="E345" s="60"/>
      <c r="F345" s="60"/>
      <c r="G345" s="60"/>
      <c r="H345" s="60"/>
      <c r="I345" s="60"/>
    </row>
    <row r="346" spans="2:9" ht="21" customHeight="1" x14ac:dyDescent="0.5">
      <c r="B346" s="60"/>
      <c r="C346" s="60"/>
      <c r="D346" s="60"/>
      <c r="E346" s="60"/>
      <c r="F346" s="60"/>
      <c r="G346" s="60"/>
      <c r="H346" s="60"/>
      <c r="I346" s="60"/>
    </row>
    <row r="347" spans="2:9" ht="21" customHeight="1" x14ac:dyDescent="0.5">
      <c r="B347" s="60"/>
      <c r="C347" s="60"/>
      <c r="D347" s="60"/>
      <c r="E347" s="60"/>
      <c r="F347" s="60"/>
      <c r="G347" s="60"/>
      <c r="H347" s="60"/>
      <c r="I347" s="60"/>
    </row>
    <row r="348" spans="2:9" ht="21" customHeight="1" x14ac:dyDescent="0.5">
      <c r="B348" s="60"/>
      <c r="C348" s="60"/>
      <c r="D348" s="60"/>
      <c r="E348" s="60"/>
      <c r="F348" s="60"/>
      <c r="G348" s="60"/>
      <c r="H348" s="60"/>
      <c r="I348" s="60"/>
    </row>
    <row r="349" spans="2:9" ht="21" customHeight="1" x14ac:dyDescent="0.5">
      <c r="B349" s="60"/>
      <c r="C349" s="60"/>
      <c r="D349" s="60"/>
      <c r="E349" s="60"/>
      <c r="F349" s="60"/>
      <c r="G349" s="60"/>
      <c r="H349" s="60"/>
      <c r="I349" s="60"/>
    </row>
    <row r="350" spans="2:9" ht="21" customHeight="1" x14ac:dyDescent="0.5">
      <c r="B350" s="60"/>
      <c r="C350" s="60"/>
      <c r="D350" s="60"/>
      <c r="E350" s="60"/>
      <c r="F350" s="60"/>
      <c r="G350" s="60"/>
      <c r="H350" s="60"/>
      <c r="I350" s="60"/>
    </row>
    <row r="351" spans="2:9" ht="21" customHeight="1" x14ac:dyDescent="0.5">
      <c r="B351" s="60"/>
      <c r="C351" s="60"/>
      <c r="D351" s="60"/>
      <c r="E351" s="60"/>
      <c r="F351" s="60"/>
      <c r="G351" s="60"/>
      <c r="H351" s="60"/>
      <c r="I351" s="60"/>
    </row>
    <row r="352" spans="2:9" ht="21" customHeight="1" x14ac:dyDescent="0.5">
      <c r="B352" s="60"/>
      <c r="C352" s="60"/>
      <c r="D352" s="60"/>
      <c r="E352" s="60"/>
      <c r="F352" s="60"/>
      <c r="G352" s="60"/>
      <c r="H352" s="60"/>
      <c r="I352" s="60"/>
    </row>
    <row r="353" spans="2:9" ht="21" customHeight="1" x14ac:dyDescent="0.5">
      <c r="B353" s="60"/>
      <c r="C353" s="60"/>
      <c r="D353" s="60"/>
      <c r="E353" s="60"/>
      <c r="F353" s="60"/>
      <c r="G353" s="60"/>
      <c r="H353" s="60"/>
      <c r="I353" s="60"/>
    </row>
    <row r="354" spans="2:9" ht="21" customHeight="1" x14ac:dyDescent="0.5">
      <c r="B354" s="60"/>
      <c r="C354" s="60"/>
      <c r="D354" s="60"/>
      <c r="E354" s="60"/>
      <c r="F354" s="60"/>
      <c r="G354" s="60"/>
      <c r="H354" s="60"/>
      <c r="I354" s="60"/>
    </row>
    <row r="355" spans="2:9" ht="21" customHeight="1" x14ac:dyDescent="0.5">
      <c r="B355" s="60"/>
      <c r="C355" s="60"/>
      <c r="D355" s="60"/>
      <c r="E355" s="60"/>
      <c r="F355" s="60"/>
      <c r="G355" s="60"/>
      <c r="H355" s="60"/>
      <c r="I355" s="60"/>
    </row>
    <row r="356" spans="2:9" ht="21" customHeight="1" x14ac:dyDescent="0.5">
      <c r="B356" s="60"/>
      <c r="C356" s="60"/>
      <c r="D356" s="60"/>
      <c r="E356" s="60"/>
      <c r="F356" s="60"/>
      <c r="G356" s="60"/>
      <c r="H356" s="60"/>
      <c r="I356" s="60"/>
    </row>
    <row r="357" spans="2:9" ht="21" customHeight="1" x14ac:dyDescent="0.5">
      <c r="B357" s="60"/>
      <c r="C357" s="60"/>
      <c r="D357" s="60"/>
      <c r="E357" s="60"/>
      <c r="F357" s="60"/>
      <c r="G357" s="60"/>
      <c r="H357" s="60"/>
      <c r="I357" s="60"/>
    </row>
    <row r="358" spans="2:9" ht="21" customHeight="1" x14ac:dyDescent="0.5">
      <c r="B358" s="60"/>
      <c r="C358" s="60"/>
      <c r="D358" s="60"/>
      <c r="E358" s="60"/>
      <c r="F358" s="60"/>
      <c r="G358" s="60"/>
      <c r="H358" s="60"/>
      <c r="I358" s="60"/>
    </row>
    <row r="359" spans="2:9" ht="21" customHeight="1" x14ac:dyDescent="0.5">
      <c r="B359" s="60"/>
      <c r="C359" s="60"/>
      <c r="D359" s="60"/>
      <c r="E359" s="60"/>
      <c r="F359" s="60"/>
      <c r="G359" s="60"/>
      <c r="H359" s="60"/>
      <c r="I359" s="60"/>
    </row>
    <row r="360" spans="2:9" ht="21" customHeight="1" x14ac:dyDescent="0.5">
      <c r="B360" s="60"/>
      <c r="C360" s="60"/>
      <c r="D360" s="60"/>
      <c r="E360" s="60"/>
      <c r="F360" s="60"/>
      <c r="G360" s="60"/>
      <c r="H360" s="60"/>
      <c r="I360" s="60"/>
    </row>
    <row r="361" spans="2:9" ht="21" customHeight="1" x14ac:dyDescent="0.5">
      <c r="B361" s="60"/>
      <c r="C361" s="60"/>
      <c r="D361" s="60"/>
      <c r="E361" s="60"/>
      <c r="F361" s="60"/>
      <c r="G361" s="60"/>
      <c r="H361" s="60"/>
      <c r="I361" s="60"/>
    </row>
    <row r="362" spans="2:9" ht="21" customHeight="1" x14ac:dyDescent="0.5">
      <c r="B362" s="60"/>
      <c r="C362" s="60"/>
      <c r="D362" s="60"/>
      <c r="E362" s="60"/>
      <c r="F362" s="60"/>
      <c r="G362" s="60"/>
      <c r="H362" s="60"/>
      <c r="I362" s="60"/>
    </row>
    <row r="363" spans="2:9" ht="21" customHeight="1" x14ac:dyDescent="0.5">
      <c r="B363" s="60"/>
      <c r="C363" s="60"/>
      <c r="D363" s="60"/>
      <c r="E363" s="60"/>
      <c r="F363" s="60"/>
      <c r="G363" s="60"/>
      <c r="H363" s="60"/>
      <c r="I363" s="60"/>
    </row>
    <row r="364" spans="2:9" ht="21" customHeight="1" x14ac:dyDescent="0.5">
      <c r="B364" s="60"/>
      <c r="C364" s="60"/>
      <c r="D364" s="60"/>
      <c r="E364" s="60"/>
      <c r="F364" s="60"/>
      <c r="G364" s="60"/>
      <c r="H364" s="60"/>
      <c r="I364" s="60"/>
    </row>
    <row r="365" spans="2:9" ht="21" customHeight="1" x14ac:dyDescent="0.5">
      <c r="B365" s="60"/>
      <c r="C365" s="60"/>
      <c r="D365" s="60"/>
      <c r="E365" s="60"/>
      <c r="F365" s="60"/>
      <c r="G365" s="60"/>
      <c r="H365" s="60"/>
      <c r="I365" s="60"/>
    </row>
    <row r="366" spans="2:9" ht="21" customHeight="1" x14ac:dyDescent="0.5">
      <c r="B366" s="60"/>
      <c r="C366" s="60"/>
      <c r="D366" s="60"/>
      <c r="E366" s="60"/>
      <c r="F366" s="60"/>
      <c r="G366" s="60"/>
      <c r="H366" s="60"/>
      <c r="I366" s="60"/>
    </row>
    <row r="367" spans="2:9" ht="21" customHeight="1" x14ac:dyDescent="0.5">
      <c r="B367" s="60"/>
      <c r="C367" s="60"/>
      <c r="D367" s="60"/>
      <c r="E367" s="60"/>
      <c r="F367" s="60"/>
      <c r="G367" s="60"/>
      <c r="H367" s="60"/>
      <c r="I367" s="60"/>
    </row>
    <row r="368" spans="2:9" ht="21" customHeight="1" x14ac:dyDescent="0.5">
      <c r="B368" s="60"/>
      <c r="C368" s="60"/>
      <c r="D368" s="60"/>
      <c r="E368" s="60"/>
      <c r="F368" s="60"/>
      <c r="G368" s="60"/>
      <c r="H368" s="60"/>
      <c r="I368" s="60"/>
    </row>
    <row r="369" spans="2:9" ht="21" customHeight="1" x14ac:dyDescent="0.5">
      <c r="B369" s="60"/>
      <c r="C369" s="60"/>
      <c r="D369" s="60"/>
      <c r="E369" s="60"/>
      <c r="F369" s="60"/>
      <c r="G369" s="60"/>
      <c r="H369" s="60"/>
      <c r="I369" s="60"/>
    </row>
    <row r="370" spans="2:9" ht="21" customHeight="1" x14ac:dyDescent="0.5">
      <c r="B370" s="60"/>
      <c r="C370" s="60"/>
      <c r="D370" s="60"/>
      <c r="E370" s="60"/>
      <c r="F370" s="60"/>
      <c r="G370" s="60"/>
      <c r="H370" s="60"/>
      <c r="I370" s="60"/>
    </row>
    <row r="371" spans="2:9" ht="21" customHeight="1" x14ac:dyDescent="0.5">
      <c r="B371" s="60"/>
      <c r="C371" s="60"/>
      <c r="D371" s="60"/>
      <c r="E371" s="60"/>
      <c r="F371" s="60"/>
      <c r="G371" s="60"/>
      <c r="H371" s="60"/>
      <c r="I371" s="60"/>
    </row>
    <row r="372" spans="2:9" ht="21" customHeight="1" x14ac:dyDescent="0.5">
      <c r="B372" s="60"/>
      <c r="C372" s="60"/>
      <c r="D372" s="60"/>
      <c r="E372" s="60"/>
      <c r="F372" s="60"/>
      <c r="G372" s="60"/>
      <c r="H372" s="60"/>
      <c r="I372" s="60"/>
    </row>
    <row r="373" spans="2:9" ht="21" customHeight="1" x14ac:dyDescent="0.5">
      <c r="B373" s="60"/>
      <c r="C373" s="60"/>
      <c r="D373" s="60"/>
      <c r="E373" s="60"/>
      <c r="F373" s="60"/>
      <c r="G373" s="60"/>
      <c r="H373" s="60"/>
      <c r="I373" s="60"/>
    </row>
    <row r="374" spans="2:9" ht="21" customHeight="1" x14ac:dyDescent="0.5">
      <c r="B374" s="60"/>
      <c r="C374" s="60"/>
      <c r="D374" s="60"/>
      <c r="E374" s="60"/>
      <c r="F374" s="60"/>
      <c r="G374" s="60"/>
      <c r="H374" s="60"/>
      <c r="I374" s="60"/>
    </row>
    <row r="375" spans="2:9" ht="21" customHeight="1" x14ac:dyDescent="0.5">
      <c r="B375" s="60"/>
      <c r="C375" s="60"/>
      <c r="D375" s="60"/>
      <c r="E375" s="60"/>
      <c r="F375" s="60"/>
      <c r="G375" s="60"/>
      <c r="H375" s="60"/>
      <c r="I375" s="60"/>
    </row>
    <row r="376" spans="2:9" ht="21" customHeight="1" x14ac:dyDescent="0.5">
      <c r="B376" s="60"/>
      <c r="C376" s="60"/>
      <c r="D376" s="60"/>
      <c r="E376" s="60"/>
      <c r="F376" s="60"/>
      <c r="G376" s="60"/>
      <c r="H376" s="60"/>
      <c r="I376" s="60"/>
    </row>
    <row r="377" spans="2:9" ht="21" customHeight="1" x14ac:dyDescent="0.5">
      <c r="B377" s="60"/>
      <c r="C377" s="60"/>
      <c r="D377" s="60"/>
      <c r="E377" s="60"/>
      <c r="F377" s="60"/>
      <c r="G377" s="60"/>
      <c r="H377" s="60"/>
      <c r="I377" s="60"/>
    </row>
    <row r="378" spans="2:9" ht="21" customHeight="1" x14ac:dyDescent="0.5">
      <c r="B378" s="60"/>
      <c r="C378" s="60"/>
      <c r="D378" s="60"/>
      <c r="E378" s="60"/>
      <c r="F378" s="60"/>
      <c r="G378" s="60"/>
      <c r="H378" s="60"/>
      <c r="I378" s="60"/>
    </row>
    <row r="379" spans="2:9" ht="21" customHeight="1" x14ac:dyDescent="0.5">
      <c r="B379" s="60"/>
      <c r="C379" s="60"/>
      <c r="D379" s="60"/>
      <c r="E379" s="60"/>
      <c r="F379" s="60"/>
      <c r="G379" s="60"/>
      <c r="H379" s="60"/>
      <c r="I379" s="60"/>
    </row>
    <row r="380" spans="2:9" ht="21" customHeight="1" x14ac:dyDescent="0.5">
      <c r="B380" s="60"/>
      <c r="C380" s="60"/>
      <c r="D380" s="60"/>
      <c r="E380" s="60"/>
      <c r="F380" s="60"/>
      <c r="G380" s="60"/>
      <c r="H380" s="60"/>
      <c r="I380" s="60"/>
    </row>
    <row r="381" spans="2:9" ht="21" customHeight="1" x14ac:dyDescent="0.5">
      <c r="B381" s="60"/>
      <c r="C381" s="60"/>
      <c r="D381" s="60"/>
      <c r="E381" s="60"/>
      <c r="F381" s="60"/>
      <c r="G381" s="60"/>
      <c r="H381" s="60"/>
      <c r="I381" s="60"/>
    </row>
    <row r="382" spans="2:9" ht="21" customHeight="1" x14ac:dyDescent="0.5">
      <c r="B382" s="60"/>
      <c r="C382" s="60"/>
      <c r="D382" s="60"/>
      <c r="E382" s="60"/>
      <c r="F382" s="60"/>
      <c r="G382" s="60"/>
      <c r="H382" s="60"/>
      <c r="I382" s="60"/>
    </row>
    <row r="383" spans="2:9" ht="21" customHeight="1" x14ac:dyDescent="0.5">
      <c r="B383" s="60"/>
      <c r="C383" s="60"/>
      <c r="D383" s="60"/>
      <c r="E383" s="60"/>
      <c r="F383" s="60"/>
      <c r="G383" s="60"/>
      <c r="H383" s="60"/>
      <c r="I383" s="60"/>
    </row>
    <row r="384" spans="2:9" ht="21" customHeight="1" x14ac:dyDescent="0.5">
      <c r="B384" s="60"/>
      <c r="C384" s="60"/>
      <c r="D384" s="60"/>
      <c r="E384" s="60"/>
      <c r="F384" s="60"/>
      <c r="G384" s="60"/>
      <c r="H384" s="60"/>
      <c r="I384" s="60"/>
    </row>
    <row r="385" spans="2:9" ht="21" customHeight="1" x14ac:dyDescent="0.5">
      <c r="B385" s="60"/>
      <c r="C385" s="60"/>
      <c r="D385" s="60"/>
      <c r="E385" s="60"/>
      <c r="F385" s="60"/>
      <c r="G385" s="60"/>
      <c r="H385" s="60"/>
      <c r="I385" s="60"/>
    </row>
    <row r="386" spans="2:9" ht="21" customHeight="1" x14ac:dyDescent="0.5">
      <c r="B386" s="60"/>
      <c r="C386" s="60"/>
      <c r="D386" s="60"/>
      <c r="E386" s="60"/>
      <c r="F386" s="60"/>
      <c r="G386" s="60"/>
      <c r="H386" s="60"/>
      <c r="I386" s="60"/>
    </row>
    <row r="387" spans="2:9" ht="21" customHeight="1" x14ac:dyDescent="0.5">
      <c r="B387" s="60"/>
      <c r="C387" s="60"/>
      <c r="D387" s="60"/>
      <c r="E387" s="60"/>
      <c r="F387" s="60"/>
      <c r="G387" s="60"/>
      <c r="H387" s="60"/>
      <c r="I387" s="60"/>
    </row>
    <row r="388" spans="2:9" ht="21" customHeight="1" x14ac:dyDescent="0.5">
      <c r="B388" s="60"/>
      <c r="C388" s="60"/>
      <c r="D388" s="60"/>
      <c r="E388" s="60"/>
      <c r="F388" s="60"/>
      <c r="G388" s="60"/>
      <c r="H388" s="60"/>
      <c r="I388" s="60"/>
    </row>
    <row r="389" spans="2:9" ht="21" customHeight="1" x14ac:dyDescent="0.5">
      <c r="B389" s="60"/>
      <c r="C389" s="60"/>
      <c r="D389" s="60"/>
      <c r="E389" s="60"/>
      <c r="F389" s="60"/>
      <c r="G389" s="60"/>
      <c r="H389" s="60"/>
      <c r="I389" s="60"/>
    </row>
    <row r="390" spans="2:9" ht="21" customHeight="1" x14ac:dyDescent="0.5">
      <c r="B390" s="60"/>
      <c r="C390" s="60"/>
      <c r="D390" s="60"/>
      <c r="E390" s="60"/>
      <c r="F390" s="60"/>
      <c r="G390" s="60"/>
      <c r="H390" s="60"/>
      <c r="I390" s="60"/>
    </row>
    <row r="391" spans="2:9" ht="21" customHeight="1" x14ac:dyDescent="0.5">
      <c r="B391" s="60"/>
      <c r="C391" s="60"/>
      <c r="D391" s="60"/>
      <c r="E391" s="60"/>
      <c r="F391" s="60"/>
      <c r="G391" s="60"/>
      <c r="H391" s="60"/>
      <c r="I391" s="60"/>
    </row>
    <row r="392" spans="2:9" ht="21" customHeight="1" x14ac:dyDescent="0.5">
      <c r="B392" s="60"/>
      <c r="C392" s="60"/>
      <c r="D392" s="60"/>
      <c r="E392" s="60"/>
      <c r="F392" s="60"/>
      <c r="G392" s="60"/>
      <c r="H392" s="60"/>
      <c r="I392" s="60"/>
    </row>
    <row r="393" spans="2:9" ht="21" customHeight="1" x14ac:dyDescent="0.5">
      <c r="B393" s="60"/>
      <c r="C393" s="60"/>
      <c r="D393" s="60"/>
      <c r="E393" s="60"/>
      <c r="F393" s="60"/>
      <c r="G393" s="60"/>
      <c r="H393" s="60"/>
      <c r="I393" s="60"/>
    </row>
    <row r="394" spans="2:9" ht="21" customHeight="1" x14ac:dyDescent="0.5">
      <c r="B394" s="60"/>
      <c r="C394" s="60"/>
      <c r="D394" s="60"/>
      <c r="E394" s="60"/>
      <c r="F394" s="60"/>
      <c r="G394" s="60"/>
      <c r="H394" s="60"/>
      <c r="I394" s="60"/>
    </row>
    <row r="395" spans="2:9" ht="21" customHeight="1" x14ac:dyDescent="0.5">
      <c r="B395" s="60"/>
      <c r="C395" s="60"/>
      <c r="D395" s="60"/>
      <c r="E395" s="60"/>
      <c r="F395" s="60"/>
      <c r="G395" s="60"/>
      <c r="H395" s="60"/>
      <c r="I395" s="60"/>
    </row>
    <row r="396" spans="2:9" ht="21" customHeight="1" x14ac:dyDescent="0.5">
      <c r="B396" s="60"/>
      <c r="C396" s="60"/>
      <c r="D396" s="60"/>
      <c r="E396" s="60"/>
      <c r="F396" s="60"/>
      <c r="G396" s="60"/>
      <c r="H396" s="60"/>
      <c r="I396" s="60"/>
    </row>
    <row r="397" spans="2:9" ht="21" customHeight="1" x14ac:dyDescent="0.5">
      <c r="B397" s="60"/>
      <c r="C397" s="60"/>
      <c r="D397" s="60"/>
      <c r="E397" s="60"/>
      <c r="F397" s="60"/>
      <c r="G397" s="60"/>
      <c r="H397" s="60"/>
      <c r="I397" s="60"/>
    </row>
    <row r="398" spans="2:9" ht="21" customHeight="1" x14ac:dyDescent="0.5">
      <c r="B398" s="60"/>
      <c r="C398" s="60"/>
      <c r="D398" s="60"/>
      <c r="E398" s="60"/>
      <c r="F398" s="60"/>
      <c r="G398" s="60"/>
      <c r="H398" s="60"/>
      <c r="I398" s="60"/>
    </row>
    <row r="399" spans="2:9" ht="21" customHeight="1" x14ac:dyDescent="0.5">
      <c r="B399" s="60"/>
      <c r="C399" s="60"/>
      <c r="D399" s="60"/>
      <c r="E399" s="60"/>
      <c r="F399" s="60"/>
      <c r="G399" s="60"/>
      <c r="H399" s="60"/>
      <c r="I399" s="60"/>
    </row>
    <row r="400" spans="2:9" ht="21" customHeight="1" x14ac:dyDescent="0.5">
      <c r="B400" s="60"/>
      <c r="C400" s="60"/>
      <c r="D400" s="60"/>
      <c r="E400" s="60"/>
      <c r="F400" s="60"/>
      <c r="G400" s="60"/>
      <c r="H400" s="60"/>
      <c r="I400" s="60"/>
    </row>
    <row r="401" spans="2:9" ht="21" customHeight="1" x14ac:dyDescent="0.5">
      <c r="B401" s="60"/>
      <c r="C401" s="60"/>
      <c r="D401" s="60"/>
      <c r="E401" s="60"/>
      <c r="F401" s="60"/>
      <c r="G401" s="60"/>
      <c r="H401" s="60"/>
      <c r="I401" s="60"/>
    </row>
    <row r="402" spans="2:9" ht="21" customHeight="1" x14ac:dyDescent="0.5">
      <c r="B402" s="60"/>
      <c r="C402" s="60"/>
      <c r="D402" s="60"/>
      <c r="E402" s="60"/>
      <c r="F402" s="60"/>
      <c r="G402" s="60"/>
      <c r="H402" s="60"/>
      <c r="I402" s="60"/>
    </row>
    <row r="403" spans="2:9" ht="21" customHeight="1" x14ac:dyDescent="0.5">
      <c r="B403" s="60"/>
      <c r="C403" s="60"/>
      <c r="D403" s="60"/>
      <c r="E403" s="60"/>
      <c r="F403" s="60"/>
      <c r="G403" s="60"/>
      <c r="H403" s="60"/>
      <c r="I403" s="60"/>
    </row>
    <row r="404" spans="2:9" ht="21" customHeight="1" x14ac:dyDescent="0.5">
      <c r="B404" s="60"/>
      <c r="C404" s="60"/>
      <c r="D404" s="60"/>
      <c r="E404" s="60"/>
      <c r="F404" s="60"/>
      <c r="G404" s="60"/>
      <c r="H404" s="60"/>
      <c r="I404" s="60"/>
    </row>
    <row r="405" spans="2:9" ht="21" customHeight="1" x14ac:dyDescent="0.5">
      <c r="B405" s="60"/>
      <c r="C405" s="60"/>
      <c r="D405" s="60"/>
      <c r="E405" s="60"/>
      <c r="F405" s="60"/>
      <c r="G405" s="60"/>
      <c r="H405" s="60"/>
      <c r="I405" s="60"/>
    </row>
    <row r="406" spans="2:9" ht="21" customHeight="1" x14ac:dyDescent="0.5">
      <c r="B406" s="60"/>
      <c r="C406" s="60"/>
      <c r="D406" s="60"/>
      <c r="E406" s="60"/>
      <c r="F406" s="60"/>
      <c r="G406" s="60"/>
      <c r="H406" s="60"/>
      <c r="I406" s="60"/>
    </row>
    <row r="407" spans="2:9" ht="21" customHeight="1" x14ac:dyDescent="0.5">
      <c r="B407" s="60"/>
      <c r="C407" s="60"/>
      <c r="D407" s="60"/>
      <c r="E407" s="60"/>
      <c r="F407" s="60"/>
      <c r="G407" s="60"/>
      <c r="H407" s="60"/>
      <c r="I407" s="60"/>
    </row>
    <row r="408" spans="2:9" ht="21" customHeight="1" x14ac:dyDescent="0.5">
      <c r="B408" s="60"/>
      <c r="C408" s="60"/>
      <c r="D408" s="60"/>
      <c r="E408" s="60"/>
      <c r="F408" s="60"/>
      <c r="G408" s="60"/>
      <c r="H408" s="60"/>
      <c r="I408" s="60"/>
    </row>
    <row r="409" spans="2:9" ht="21" customHeight="1" x14ac:dyDescent="0.5">
      <c r="B409" s="60"/>
      <c r="C409" s="60"/>
      <c r="D409" s="60"/>
      <c r="E409" s="60"/>
      <c r="F409" s="60"/>
      <c r="G409" s="60"/>
      <c r="H409" s="60"/>
      <c r="I409" s="60"/>
    </row>
    <row r="410" spans="2:9" ht="21" customHeight="1" x14ac:dyDescent="0.5">
      <c r="B410" s="60"/>
      <c r="C410" s="60"/>
      <c r="D410" s="60"/>
      <c r="E410" s="60"/>
      <c r="F410" s="60"/>
      <c r="G410" s="60"/>
      <c r="H410" s="60"/>
      <c r="I410" s="60"/>
    </row>
    <row r="411" spans="2:9" ht="21" customHeight="1" x14ac:dyDescent="0.5">
      <c r="B411" s="60"/>
      <c r="C411" s="60"/>
      <c r="D411" s="60"/>
      <c r="E411" s="60"/>
      <c r="F411" s="60"/>
      <c r="G411" s="60"/>
      <c r="H411" s="60"/>
      <c r="I411" s="60"/>
    </row>
    <row r="412" spans="2:9" ht="21" customHeight="1" x14ac:dyDescent="0.5">
      <c r="B412" s="60"/>
      <c r="C412" s="60"/>
      <c r="D412" s="60"/>
      <c r="E412" s="60"/>
      <c r="F412" s="60"/>
      <c r="G412" s="60"/>
      <c r="H412" s="60"/>
      <c r="I412" s="60"/>
    </row>
    <row r="413" spans="2:9" ht="21" customHeight="1" x14ac:dyDescent="0.5">
      <c r="B413" s="60"/>
      <c r="C413" s="60"/>
      <c r="D413" s="60"/>
      <c r="E413" s="60"/>
      <c r="F413" s="60"/>
      <c r="G413" s="60"/>
      <c r="H413" s="60"/>
      <c r="I413" s="60"/>
    </row>
    <row r="414" spans="2:9" ht="21" customHeight="1" x14ac:dyDescent="0.5">
      <c r="B414" s="60"/>
      <c r="C414" s="60"/>
      <c r="D414" s="60"/>
      <c r="E414" s="60"/>
      <c r="F414" s="60"/>
      <c r="G414" s="60"/>
      <c r="H414" s="60"/>
      <c r="I414" s="60"/>
    </row>
    <row r="415" spans="2:9" ht="21" customHeight="1" x14ac:dyDescent="0.5">
      <c r="B415" s="60"/>
      <c r="C415" s="60"/>
      <c r="D415" s="60"/>
      <c r="E415" s="60"/>
      <c r="F415" s="60"/>
      <c r="G415" s="60"/>
      <c r="H415" s="60"/>
      <c r="I415" s="60"/>
    </row>
    <row r="416" spans="2:9" ht="21" customHeight="1" x14ac:dyDescent="0.5">
      <c r="B416" s="60"/>
      <c r="C416" s="60"/>
      <c r="D416" s="60"/>
      <c r="E416" s="60"/>
      <c r="F416" s="60"/>
      <c r="G416" s="60"/>
      <c r="H416" s="60"/>
      <c r="I416" s="60"/>
    </row>
    <row r="417" spans="2:9" ht="21" customHeight="1" x14ac:dyDescent="0.5">
      <c r="B417" s="60"/>
      <c r="C417" s="60"/>
      <c r="D417" s="60"/>
      <c r="E417" s="60"/>
      <c r="F417" s="60"/>
      <c r="G417" s="60"/>
      <c r="H417" s="60"/>
      <c r="I417" s="60"/>
    </row>
    <row r="418" spans="2:9" ht="21" customHeight="1" x14ac:dyDescent="0.5">
      <c r="B418" s="60"/>
      <c r="C418" s="60"/>
      <c r="D418" s="60"/>
      <c r="E418" s="60"/>
      <c r="F418" s="60"/>
      <c r="G418" s="60"/>
      <c r="H418" s="60"/>
      <c r="I418" s="60"/>
    </row>
    <row r="419" spans="2:9" ht="21" customHeight="1" x14ac:dyDescent="0.5">
      <c r="B419" s="60"/>
      <c r="C419" s="60"/>
      <c r="D419" s="60"/>
      <c r="E419" s="60"/>
      <c r="F419" s="60"/>
      <c r="G419" s="60"/>
      <c r="H419" s="60"/>
      <c r="I419" s="60"/>
    </row>
    <row r="420" spans="2:9" ht="21" customHeight="1" x14ac:dyDescent="0.5">
      <c r="B420" s="60"/>
      <c r="C420" s="60"/>
      <c r="D420" s="60"/>
      <c r="E420" s="60"/>
      <c r="F420" s="60"/>
      <c r="G420" s="60"/>
      <c r="H420" s="60"/>
      <c r="I420" s="60"/>
    </row>
    <row r="421" spans="2:9" ht="21" customHeight="1" x14ac:dyDescent="0.5">
      <c r="B421" s="60"/>
      <c r="C421" s="60"/>
      <c r="D421" s="60"/>
      <c r="E421" s="60"/>
      <c r="F421" s="60"/>
      <c r="G421" s="60"/>
      <c r="H421" s="60"/>
      <c r="I421" s="60"/>
    </row>
    <row r="422" spans="2:9" ht="21" customHeight="1" x14ac:dyDescent="0.5">
      <c r="B422" s="60"/>
      <c r="C422" s="60"/>
      <c r="D422" s="60"/>
      <c r="E422" s="60"/>
      <c r="F422" s="60"/>
      <c r="G422" s="60"/>
      <c r="H422" s="60"/>
      <c r="I422" s="60"/>
    </row>
    <row r="423" spans="2:9" ht="21" customHeight="1" x14ac:dyDescent="0.5">
      <c r="B423" s="60"/>
      <c r="C423" s="60"/>
      <c r="D423" s="60"/>
      <c r="E423" s="60"/>
      <c r="F423" s="60"/>
      <c r="G423" s="60"/>
      <c r="H423" s="60"/>
      <c r="I423" s="60"/>
    </row>
    <row r="424" spans="2:9" ht="21" customHeight="1" x14ac:dyDescent="0.5">
      <c r="B424" s="60"/>
      <c r="C424" s="60"/>
      <c r="D424" s="60"/>
      <c r="E424" s="60"/>
      <c r="F424" s="60"/>
      <c r="G424" s="60"/>
      <c r="H424" s="60"/>
      <c r="I424" s="60"/>
    </row>
    <row r="425" spans="2:9" ht="21" customHeight="1" x14ac:dyDescent="0.5">
      <c r="B425" s="60"/>
      <c r="C425" s="60"/>
      <c r="D425" s="60"/>
      <c r="E425" s="60"/>
      <c r="F425" s="60"/>
      <c r="G425" s="60"/>
      <c r="H425" s="60"/>
      <c r="I425" s="60"/>
    </row>
    <row r="426" spans="2:9" ht="21" customHeight="1" x14ac:dyDescent="0.5">
      <c r="B426" s="60"/>
      <c r="C426" s="60"/>
      <c r="D426" s="60"/>
      <c r="E426" s="60"/>
      <c r="F426" s="60"/>
      <c r="G426" s="60"/>
      <c r="H426" s="60"/>
      <c r="I426" s="60"/>
    </row>
    <row r="427" spans="2:9" ht="21" customHeight="1" x14ac:dyDescent="0.5">
      <c r="B427" s="60"/>
      <c r="C427" s="60"/>
      <c r="D427" s="60"/>
      <c r="E427" s="60"/>
      <c r="F427" s="60"/>
      <c r="G427" s="60"/>
      <c r="H427" s="60"/>
      <c r="I427" s="60"/>
    </row>
    <row r="428" spans="2:9" ht="21" customHeight="1" x14ac:dyDescent="0.5">
      <c r="B428" s="60"/>
      <c r="C428" s="60"/>
      <c r="D428" s="60"/>
      <c r="E428" s="60"/>
      <c r="F428" s="60"/>
      <c r="G428" s="60"/>
      <c r="H428" s="60"/>
      <c r="I428" s="60"/>
    </row>
    <row r="429" spans="2:9" ht="21" customHeight="1" x14ac:dyDescent="0.5">
      <c r="B429" s="60"/>
      <c r="C429" s="60"/>
      <c r="D429" s="60"/>
      <c r="E429" s="60"/>
      <c r="F429" s="60"/>
      <c r="G429" s="60"/>
      <c r="H429" s="60"/>
      <c r="I429" s="60"/>
    </row>
    <row r="430" spans="2:9" ht="21" customHeight="1" x14ac:dyDescent="0.5">
      <c r="B430" s="60"/>
      <c r="C430" s="60"/>
      <c r="D430" s="60"/>
      <c r="E430" s="60"/>
      <c r="F430" s="60"/>
      <c r="G430" s="60"/>
      <c r="H430" s="60"/>
      <c r="I430" s="60"/>
    </row>
    <row r="431" spans="2:9" ht="21" customHeight="1" x14ac:dyDescent="0.5">
      <c r="B431" s="60"/>
      <c r="C431" s="60"/>
      <c r="D431" s="60"/>
      <c r="E431" s="60"/>
      <c r="F431" s="60"/>
      <c r="G431" s="60"/>
      <c r="H431" s="60"/>
      <c r="I431" s="60"/>
    </row>
    <row r="432" spans="2:9" ht="21" customHeight="1" x14ac:dyDescent="0.5">
      <c r="B432" s="60"/>
      <c r="C432" s="60"/>
      <c r="D432" s="60"/>
      <c r="E432" s="60"/>
      <c r="F432" s="60"/>
      <c r="G432" s="60"/>
      <c r="H432" s="60"/>
      <c r="I432" s="60"/>
    </row>
    <row r="433" spans="2:9" ht="21" customHeight="1" x14ac:dyDescent="0.5">
      <c r="B433" s="60"/>
      <c r="C433" s="60"/>
      <c r="D433" s="60"/>
      <c r="E433" s="60"/>
      <c r="F433" s="60"/>
      <c r="G433" s="60"/>
      <c r="H433" s="60"/>
      <c r="I433" s="60"/>
    </row>
    <row r="434" spans="2:9" ht="21" customHeight="1" x14ac:dyDescent="0.5">
      <c r="B434" s="60"/>
      <c r="C434" s="60"/>
      <c r="D434" s="60"/>
      <c r="E434" s="60"/>
      <c r="F434" s="60"/>
      <c r="G434" s="60"/>
      <c r="H434" s="60"/>
      <c r="I434" s="60"/>
    </row>
    <row r="435" spans="2:9" ht="21" customHeight="1" x14ac:dyDescent="0.5">
      <c r="B435" s="60"/>
      <c r="C435" s="60"/>
      <c r="D435" s="60"/>
      <c r="E435" s="60"/>
      <c r="F435" s="60"/>
      <c r="G435" s="60"/>
      <c r="H435" s="60"/>
      <c r="I435" s="60"/>
    </row>
    <row r="436" spans="2:9" ht="21" customHeight="1" x14ac:dyDescent="0.5">
      <c r="B436" s="60"/>
      <c r="C436" s="60"/>
      <c r="D436" s="60"/>
      <c r="E436" s="60"/>
      <c r="F436" s="60"/>
      <c r="G436" s="60"/>
      <c r="H436" s="60"/>
      <c r="I436" s="60"/>
    </row>
    <row r="437" spans="2:9" ht="21" customHeight="1" x14ac:dyDescent="0.5">
      <c r="B437" s="60"/>
      <c r="C437" s="60"/>
      <c r="D437" s="60"/>
      <c r="E437" s="60"/>
      <c r="F437" s="60"/>
      <c r="G437" s="60"/>
      <c r="H437" s="60"/>
      <c r="I437" s="60"/>
    </row>
    <row r="438" spans="2:9" ht="21" customHeight="1" x14ac:dyDescent="0.5">
      <c r="B438" s="60"/>
      <c r="C438" s="60"/>
      <c r="D438" s="60"/>
      <c r="E438" s="60"/>
      <c r="F438" s="60"/>
      <c r="G438" s="60"/>
      <c r="H438" s="60"/>
      <c r="I438" s="60"/>
    </row>
    <row r="439" spans="2:9" ht="21" customHeight="1" x14ac:dyDescent="0.5">
      <c r="B439" s="60"/>
      <c r="C439" s="60"/>
      <c r="D439" s="60"/>
      <c r="E439" s="60"/>
      <c r="F439" s="60"/>
      <c r="G439" s="60"/>
      <c r="H439" s="60"/>
      <c r="I439" s="60"/>
    </row>
    <row r="440" spans="2:9" ht="21" customHeight="1" x14ac:dyDescent="0.5">
      <c r="B440" s="60"/>
      <c r="C440" s="60"/>
      <c r="D440" s="60"/>
      <c r="E440" s="60"/>
      <c r="F440" s="60"/>
      <c r="G440" s="60"/>
      <c r="H440" s="60"/>
      <c r="I440" s="60"/>
    </row>
    <row r="441" spans="2:9" ht="21" customHeight="1" x14ac:dyDescent="0.5">
      <c r="B441" s="60"/>
      <c r="C441" s="60"/>
      <c r="D441" s="60"/>
      <c r="E441" s="60"/>
      <c r="F441" s="60"/>
      <c r="G441" s="60"/>
      <c r="H441" s="60"/>
      <c r="I441" s="60"/>
    </row>
    <row r="442" spans="2:9" ht="21" customHeight="1" x14ac:dyDescent="0.5">
      <c r="B442" s="60"/>
      <c r="C442" s="60"/>
      <c r="D442" s="60"/>
      <c r="E442" s="60"/>
      <c r="F442" s="60"/>
      <c r="G442" s="60"/>
      <c r="H442" s="60"/>
      <c r="I442" s="60"/>
    </row>
    <row r="443" spans="2:9" ht="21" customHeight="1" x14ac:dyDescent="0.5">
      <c r="B443" s="60"/>
      <c r="C443" s="60"/>
      <c r="D443" s="60"/>
      <c r="E443" s="60"/>
      <c r="F443" s="60"/>
      <c r="G443" s="60"/>
      <c r="H443" s="60"/>
      <c r="I443" s="60"/>
    </row>
    <row r="444" spans="2:9" ht="21" customHeight="1" x14ac:dyDescent="0.5">
      <c r="B444" s="60"/>
      <c r="C444" s="60"/>
      <c r="D444" s="60"/>
      <c r="E444" s="60"/>
      <c r="F444" s="60"/>
      <c r="G444" s="60"/>
      <c r="H444" s="60"/>
      <c r="I444" s="60"/>
    </row>
    <row r="445" spans="2:9" ht="21" customHeight="1" x14ac:dyDescent="0.5">
      <c r="B445" s="60"/>
      <c r="C445" s="60"/>
      <c r="D445" s="60"/>
      <c r="E445" s="60"/>
      <c r="F445" s="60"/>
      <c r="G445" s="60"/>
      <c r="H445" s="60"/>
      <c r="I445" s="60"/>
    </row>
    <row r="446" spans="2:9" ht="21" customHeight="1" x14ac:dyDescent="0.5">
      <c r="B446" s="60"/>
      <c r="C446" s="60"/>
      <c r="D446" s="60"/>
      <c r="E446" s="60"/>
      <c r="F446" s="60"/>
      <c r="G446" s="60"/>
      <c r="H446" s="60"/>
      <c r="I446" s="60"/>
    </row>
    <row r="447" spans="2:9" ht="21" customHeight="1" x14ac:dyDescent="0.5">
      <c r="B447" s="60"/>
      <c r="C447" s="60"/>
      <c r="D447" s="60"/>
      <c r="E447" s="60"/>
      <c r="F447" s="60"/>
      <c r="G447" s="60"/>
      <c r="H447" s="60"/>
      <c r="I447" s="60"/>
    </row>
    <row r="448" spans="2:9" ht="21" customHeight="1" x14ac:dyDescent="0.5">
      <c r="B448" s="60"/>
      <c r="C448" s="60"/>
      <c r="D448" s="60"/>
      <c r="E448" s="60"/>
      <c r="F448" s="60"/>
      <c r="G448" s="60"/>
      <c r="H448" s="60"/>
      <c r="I448" s="60"/>
    </row>
    <row r="449" spans="2:9" ht="21" customHeight="1" x14ac:dyDescent="0.5">
      <c r="B449" s="60"/>
      <c r="C449" s="60"/>
      <c r="D449" s="60"/>
      <c r="E449" s="60"/>
      <c r="F449" s="60"/>
      <c r="G449" s="60"/>
      <c r="H449" s="60"/>
      <c r="I449" s="60"/>
    </row>
    <row r="450" spans="2:9" ht="21" customHeight="1" x14ac:dyDescent="0.5">
      <c r="B450" s="60"/>
      <c r="C450" s="60"/>
      <c r="D450" s="60"/>
      <c r="E450" s="60"/>
      <c r="F450" s="60"/>
      <c r="G450" s="60"/>
      <c r="H450" s="60"/>
      <c r="I450" s="60"/>
    </row>
    <row r="451" spans="2:9" ht="21" customHeight="1" x14ac:dyDescent="0.5">
      <c r="B451" s="60"/>
      <c r="C451" s="60"/>
      <c r="D451" s="60"/>
      <c r="E451" s="60"/>
      <c r="F451" s="60"/>
      <c r="G451" s="60"/>
      <c r="H451" s="60"/>
      <c r="I451" s="60"/>
    </row>
    <row r="452" spans="2:9" ht="21" customHeight="1" x14ac:dyDescent="0.5">
      <c r="B452" s="60"/>
      <c r="C452" s="60"/>
      <c r="D452" s="60"/>
      <c r="E452" s="60"/>
      <c r="F452" s="60"/>
      <c r="G452" s="60"/>
      <c r="H452" s="60"/>
      <c r="I452" s="60"/>
    </row>
    <row r="453" spans="2:9" ht="21" customHeight="1" x14ac:dyDescent="0.5">
      <c r="B453" s="60"/>
      <c r="C453" s="60"/>
      <c r="D453" s="60"/>
      <c r="E453" s="60"/>
      <c r="F453" s="60"/>
      <c r="G453" s="60"/>
      <c r="H453" s="60"/>
      <c r="I453" s="60"/>
    </row>
    <row r="454" spans="2:9" ht="21" customHeight="1" x14ac:dyDescent="0.5">
      <c r="B454" s="60"/>
      <c r="C454" s="60"/>
      <c r="D454" s="60"/>
      <c r="E454" s="60"/>
      <c r="F454" s="60"/>
      <c r="G454" s="60"/>
      <c r="H454" s="60"/>
      <c r="I454" s="60"/>
    </row>
    <row r="455" spans="2:9" ht="21" customHeight="1" x14ac:dyDescent="0.5">
      <c r="B455" s="60"/>
      <c r="C455" s="60"/>
      <c r="D455" s="60"/>
      <c r="E455" s="60"/>
      <c r="F455" s="60"/>
      <c r="G455" s="60"/>
      <c r="H455" s="60"/>
      <c r="I455" s="60"/>
    </row>
    <row r="456" spans="2:9" ht="21" customHeight="1" x14ac:dyDescent="0.5">
      <c r="B456" s="60"/>
      <c r="C456" s="60"/>
      <c r="D456" s="60"/>
      <c r="E456" s="60"/>
      <c r="F456" s="60"/>
      <c r="G456" s="60"/>
      <c r="H456" s="60"/>
      <c r="I456" s="60"/>
    </row>
    <row r="457" spans="2:9" ht="21" customHeight="1" x14ac:dyDescent="0.5">
      <c r="B457" s="60"/>
      <c r="C457" s="60"/>
      <c r="D457" s="60"/>
      <c r="E457" s="60"/>
      <c r="F457" s="60"/>
      <c r="G457" s="60"/>
      <c r="H457" s="60"/>
      <c r="I457" s="60"/>
    </row>
    <row r="458" spans="2:9" ht="21" customHeight="1" x14ac:dyDescent="0.5">
      <c r="B458" s="60"/>
      <c r="C458" s="60"/>
      <c r="D458" s="60"/>
      <c r="E458" s="60"/>
      <c r="F458" s="60"/>
      <c r="G458" s="60"/>
      <c r="H458" s="60"/>
      <c r="I458" s="60"/>
    </row>
    <row r="459" spans="2:9" ht="21" customHeight="1" x14ac:dyDescent="0.5">
      <c r="B459" s="60"/>
      <c r="C459" s="60"/>
      <c r="D459" s="60"/>
      <c r="E459" s="60"/>
      <c r="F459" s="60"/>
      <c r="G459" s="60"/>
      <c r="H459" s="60"/>
      <c r="I459" s="60"/>
    </row>
    <row r="460" spans="2:9" ht="21" customHeight="1" x14ac:dyDescent="0.5">
      <c r="B460" s="60"/>
      <c r="C460" s="60"/>
      <c r="D460" s="60"/>
      <c r="E460" s="60"/>
      <c r="F460" s="60"/>
      <c r="G460" s="60"/>
      <c r="H460" s="60"/>
      <c r="I460" s="60"/>
    </row>
    <row r="461" spans="2:9" ht="21" customHeight="1" x14ac:dyDescent="0.5">
      <c r="B461" s="60"/>
      <c r="C461" s="60"/>
      <c r="D461" s="60"/>
      <c r="E461" s="60"/>
      <c r="F461" s="60"/>
      <c r="G461" s="60"/>
      <c r="H461" s="60"/>
      <c r="I461" s="60"/>
    </row>
    <row r="462" spans="2:9" ht="21" customHeight="1" x14ac:dyDescent="0.5">
      <c r="B462" s="60"/>
      <c r="C462" s="60"/>
      <c r="D462" s="60"/>
      <c r="E462" s="60"/>
      <c r="F462" s="60"/>
      <c r="G462" s="60"/>
      <c r="H462" s="60"/>
      <c r="I462" s="60"/>
    </row>
    <row r="463" spans="2:9" ht="21" customHeight="1" x14ac:dyDescent="0.5">
      <c r="B463" s="60"/>
      <c r="C463" s="60"/>
      <c r="D463" s="60"/>
      <c r="E463" s="60"/>
      <c r="F463" s="60"/>
      <c r="G463" s="60"/>
      <c r="H463" s="60"/>
      <c r="I463" s="60"/>
    </row>
    <row r="464" spans="2:9" ht="21" customHeight="1" x14ac:dyDescent="0.5">
      <c r="B464" s="60"/>
      <c r="C464" s="60"/>
      <c r="D464" s="60"/>
      <c r="E464" s="60"/>
      <c r="F464" s="60"/>
      <c r="G464" s="60"/>
      <c r="H464" s="60"/>
      <c r="I464" s="60"/>
    </row>
    <row r="465" spans="2:9" ht="21" customHeight="1" x14ac:dyDescent="0.5">
      <c r="B465" s="60"/>
      <c r="C465" s="60"/>
      <c r="D465" s="60"/>
      <c r="E465" s="60"/>
      <c r="F465" s="60"/>
      <c r="G465" s="60"/>
      <c r="H465" s="60"/>
      <c r="I465" s="60"/>
    </row>
    <row r="466" spans="2:9" ht="21" customHeight="1" x14ac:dyDescent="0.5">
      <c r="B466" s="60"/>
      <c r="C466" s="60"/>
      <c r="D466" s="60"/>
      <c r="E466" s="60"/>
      <c r="F466" s="60"/>
      <c r="G466" s="60"/>
      <c r="H466" s="60"/>
      <c r="I466" s="60"/>
    </row>
    <row r="467" spans="2:9" ht="21" customHeight="1" x14ac:dyDescent="0.5">
      <c r="B467" s="60"/>
      <c r="C467" s="60"/>
      <c r="D467" s="60"/>
      <c r="E467" s="60"/>
      <c r="F467" s="60"/>
      <c r="G467" s="60"/>
      <c r="H467" s="60"/>
      <c r="I467" s="60"/>
    </row>
    <row r="468" spans="2:9" ht="21" customHeight="1" x14ac:dyDescent="0.5">
      <c r="B468" s="60"/>
      <c r="C468" s="60"/>
      <c r="D468" s="60"/>
      <c r="E468" s="60"/>
      <c r="F468" s="60"/>
      <c r="G468" s="60"/>
      <c r="H468" s="60"/>
      <c r="I468" s="60"/>
    </row>
    <row r="469" spans="2:9" ht="21" customHeight="1" x14ac:dyDescent="0.5">
      <c r="B469" s="60"/>
      <c r="C469" s="60"/>
      <c r="D469" s="60"/>
      <c r="E469" s="60"/>
      <c r="F469" s="60"/>
      <c r="G469" s="60"/>
      <c r="H469" s="60"/>
      <c r="I469" s="60"/>
    </row>
    <row r="470" spans="2:9" ht="21" customHeight="1" x14ac:dyDescent="0.5">
      <c r="B470" s="60"/>
      <c r="C470" s="60"/>
      <c r="D470" s="60"/>
      <c r="E470" s="60"/>
      <c r="F470" s="60"/>
      <c r="G470" s="60"/>
      <c r="H470" s="60"/>
      <c r="I470" s="60"/>
    </row>
    <row r="471" spans="2:9" ht="21" customHeight="1" x14ac:dyDescent="0.5">
      <c r="B471" s="60"/>
      <c r="C471" s="60"/>
      <c r="D471" s="60"/>
      <c r="E471" s="60"/>
      <c r="F471" s="60"/>
      <c r="G471" s="60"/>
      <c r="H471" s="60"/>
      <c r="I471" s="60"/>
    </row>
    <row r="472" spans="2:9" ht="21" customHeight="1" x14ac:dyDescent="0.5">
      <c r="B472" s="60"/>
      <c r="C472" s="60"/>
      <c r="D472" s="60"/>
      <c r="E472" s="60"/>
      <c r="F472" s="60"/>
      <c r="G472" s="60"/>
      <c r="H472" s="60"/>
      <c r="I472" s="60"/>
    </row>
    <row r="473" spans="2:9" ht="21" customHeight="1" x14ac:dyDescent="0.5">
      <c r="B473" s="60"/>
      <c r="C473" s="60"/>
      <c r="D473" s="60"/>
      <c r="E473" s="60"/>
      <c r="F473" s="60"/>
      <c r="G473" s="60"/>
      <c r="H473" s="60"/>
      <c r="I473" s="60"/>
    </row>
    <row r="474" spans="2:9" ht="21" customHeight="1" x14ac:dyDescent="0.5">
      <c r="B474" s="60"/>
      <c r="C474" s="60"/>
      <c r="D474" s="60"/>
      <c r="E474" s="60"/>
      <c r="F474" s="60"/>
      <c r="G474" s="60"/>
      <c r="H474" s="60"/>
      <c r="I474" s="60"/>
    </row>
    <row r="475" spans="2:9" ht="21" customHeight="1" x14ac:dyDescent="0.5">
      <c r="B475" s="60"/>
      <c r="C475" s="60"/>
      <c r="D475" s="60"/>
      <c r="E475" s="60"/>
      <c r="F475" s="60"/>
      <c r="G475" s="60"/>
      <c r="H475" s="60"/>
      <c r="I475" s="60"/>
    </row>
    <row r="476" spans="2:9" ht="21" customHeight="1" x14ac:dyDescent="0.5">
      <c r="B476" s="60"/>
      <c r="C476" s="60"/>
      <c r="D476" s="60"/>
      <c r="E476" s="60"/>
      <c r="F476" s="60"/>
      <c r="G476" s="60"/>
      <c r="H476" s="60"/>
      <c r="I476" s="60"/>
    </row>
    <row r="477" spans="2:9" ht="21" customHeight="1" x14ac:dyDescent="0.5">
      <c r="B477" s="60"/>
      <c r="C477" s="60"/>
      <c r="D477" s="60"/>
      <c r="E477" s="60"/>
      <c r="F477" s="60"/>
      <c r="G477" s="60"/>
      <c r="H477" s="60"/>
      <c r="I477" s="60"/>
    </row>
    <row r="478" spans="2:9" ht="21" customHeight="1" x14ac:dyDescent="0.5">
      <c r="B478" s="60"/>
      <c r="C478" s="60"/>
      <c r="D478" s="60"/>
      <c r="E478" s="60"/>
      <c r="F478" s="60"/>
      <c r="G478" s="60"/>
      <c r="H478" s="60"/>
      <c r="I478" s="60"/>
    </row>
    <row r="479" spans="2:9" ht="21" customHeight="1" x14ac:dyDescent="0.5">
      <c r="B479" s="60"/>
      <c r="C479" s="60"/>
      <c r="D479" s="60"/>
      <c r="E479" s="60"/>
      <c r="F479" s="60"/>
      <c r="G479" s="60"/>
      <c r="H479" s="60"/>
      <c r="I479" s="60"/>
    </row>
    <row r="480" spans="2:9" ht="21" customHeight="1" x14ac:dyDescent="0.5">
      <c r="B480" s="60"/>
      <c r="C480" s="60"/>
      <c r="D480" s="60"/>
      <c r="E480" s="60"/>
      <c r="F480" s="60"/>
      <c r="G480" s="60"/>
      <c r="H480" s="60"/>
      <c r="I480" s="60"/>
    </row>
    <row r="481" spans="2:9" ht="21" customHeight="1" x14ac:dyDescent="0.5">
      <c r="B481" s="60"/>
      <c r="C481" s="60"/>
      <c r="D481" s="60"/>
      <c r="E481" s="60"/>
      <c r="F481" s="60"/>
      <c r="G481" s="60"/>
      <c r="H481" s="60"/>
      <c r="I481" s="60"/>
    </row>
    <row r="482" spans="2:9" ht="21" customHeight="1" x14ac:dyDescent="0.5">
      <c r="B482" s="60"/>
      <c r="C482" s="60"/>
      <c r="D482" s="60"/>
      <c r="E482" s="60"/>
      <c r="F482" s="60"/>
      <c r="G482" s="60"/>
      <c r="H482" s="60"/>
      <c r="I482" s="60"/>
    </row>
    <row r="483" spans="2:9" ht="21" customHeight="1" x14ac:dyDescent="0.5">
      <c r="B483" s="60"/>
      <c r="C483" s="60"/>
      <c r="D483" s="60"/>
      <c r="E483" s="60"/>
      <c r="F483" s="60"/>
      <c r="G483" s="60"/>
      <c r="H483" s="60"/>
      <c r="I483" s="60"/>
    </row>
    <row r="484" spans="2:9" ht="21" customHeight="1" x14ac:dyDescent="0.5">
      <c r="B484" s="60"/>
      <c r="C484" s="60"/>
      <c r="D484" s="60"/>
      <c r="E484" s="60"/>
      <c r="F484" s="60"/>
      <c r="G484" s="60"/>
      <c r="H484" s="60"/>
      <c r="I484" s="60"/>
    </row>
    <row r="485" spans="2:9" ht="21" customHeight="1" x14ac:dyDescent="0.5">
      <c r="B485" s="60"/>
      <c r="C485" s="60"/>
      <c r="D485" s="60"/>
      <c r="E485" s="60"/>
      <c r="F485" s="60"/>
      <c r="G485" s="60"/>
      <c r="H485" s="60"/>
      <c r="I485" s="60"/>
    </row>
    <row r="486" spans="2:9" ht="21" customHeight="1" x14ac:dyDescent="0.5">
      <c r="B486" s="60"/>
      <c r="C486" s="60"/>
      <c r="D486" s="60"/>
      <c r="E486" s="60"/>
      <c r="F486" s="60"/>
      <c r="G486" s="60"/>
      <c r="H486" s="60"/>
      <c r="I486" s="60"/>
    </row>
    <row r="487" spans="2:9" ht="21" customHeight="1" x14ac:dyDescent="0.5">
      <c r="B487" s="60"/>
      <c r="C487" s="60"/>
      <c r="D487" s="60"/>
      <c r="E487" s="60"/>
      <c r="F487" s="60"/>
      <c r="G487" s="60"/>
      <c r="H487" s="60"/>
      <c r="I487" s="60"/>
    </row>
    <row r="488" spans="2:9" ht="21" customHeight="1" x14ac:dyDescent="0.5">
      <c r="B488" s="60"/>
      <c r="C488" s="60"/>
      <c r="D488" s="60"/>
      <c r="E488" s="60"/>
      <c r="F488" s="60"/>
      <c r="G488" s="60"/>
      <c r="H488" s="60"/>
      <c r="I488" s="60"/>
    </row>
    <row r="489" spans="2:9" ht="21" customHeight="1" x14ac:dyDescent="0.5">
      <c r="B489" s="60"/>
      <c r="C489" s="60"/>
      <c r="D489" s="60"/>
      <c r="E489" s="60"/>
      <c r="F489" s="60"/>
      <c r="G489" s="60"/>
      <c r="H489" s="60"/>
      <c r="I489" s="60"/>
    </row>
    <row r="490" spans="2:9" ht="21" customHeight="1" x14ac:dyDescent="0.5">
      <c r="B490" s="60"/>
      <c r="C490" s="60"/>
      <c r="D490" s="60"/>
      <c r="E490" s="60"/>
      <c r="F490" s="60"/>
      <c r="G490" s="60"/>
      <c r="H490" s="60"/>
      <c r="I490" s="60"/>
    </row>
    <row r="491" spans="2:9" ht="21" customHeight="1" x14ac:dyDescent="0.5">
      <c r="B491" s="60"/>
      <c r="C491" s="60"/>
      <c r="D491" s="60"/>
      <c r="E491" s="60"/>
      <c r="F491" s="60"/>
      <c r="G491" s="60"/>
      <c r="H491" s="60"/>
      <c r="I491" s="60"/>
    </row>
    <row r="492" spans="2:9" ht="21" customHeight="1" x14ac:dyDescent="0.5">
      <c r="B492" s="60"/>
      <c r="C492" s="60"/>
      <c r="D492" s="60"/>
      <c r="E492" s="60"/>
      <c r="F492" s="60"/>
      <c r="G492" s="60"/>
      <c r="H492" s="60"/>
      <c r="I492" s="60"/>
    </row>
    <row r="493" spans="2:9" ht="21" customHeight="1" x14ac:dyDescent="0.5">
      <c r="B493" s="60"/>
      <c r="C493" s="60"/>
      <c r="D493" s="60"/>
      <c r="E493" s="60"/>
      <c r="F493" s="60"/>
      <c r="G493" s="60"/>
      <c r="H493" s="60"/>
      <c r="I493" s="60"/>
    </row>
    <row r="494" spans="2:9" ht="21" customHeight="1" x14ac:dyDescent="0.5">
      <c r="B494" s="60"/>
      <c r="C494" s="60"/>
      <c r="D494" s="60"/>
      <c r="E494" s="60"/>
      <c r="F494" s="60"/>
      <c r="G494" s="60"/>
      <c r="H494" s="60"/>
      <c r="I494" s="60"/>
    </row>
    <row r="495" spans="2:9" ht="21" customHeight="1" x14ac:dyDescent="0.5">
      <c r="B495" s="60"/>
      <c r="C495" s="60"/>
      <c r="D495" s="60"/>
      <c r="E495" s="60"/>
      <c r="F495" s="60"/>
      <c r="G495" s="60"/>
      <c r="H495" s="60"/>
      <c r="I495" s="60"/>
    </row>
    <row r="496" spans="2:9" ht="21" customHeight="1" x14ac:dyDescent="0.5">
      <c r="B496" s="60"/>
      <c r="C496" s="60"/>
      <c r="D496" s="60"/>
      <c r="E496" s="60"/>
      <c r="F496" s="60"/>
      <c r="G496" s="60"/>
      <c r="H496" s="60"/>
      <c r="I496" s="60"/>
    </row>
    <row r="497" spans="2:9" ht="21" customHeight="1" x14ac:dyDescent="0.5">
      <c r="B497" s="60"/>
      <c r="C497" s="60"/>
      <c r="D497" s="60"/>
      <c r="E497" s="60"/>
      <c r="F497" s="60"/>
      <c r="G497" s="60"/>
      <c r="H497" s="60"/>
      <c r="I497" s="60"/>
    </row>
    <row r="498" spans="2:9" ht="21" customHeight="1" x14ac:dyDescent="0.5">
      <c r="B498" s="60"/>
      <c r="C498" s="60"/>
      <c r="D498" s="60"/>
      <c r="E498" s="60"/>
      <c r="F498" s="60"/>
      <c r="G498" s="60"/>
      <c r="H498" s="60"/>
      <c r="I498" s="60"/>
    </row>
    <row r="499" spans="2:9" ht="21" customHeight="1" x14ac:dyDescent="0.5">
      <c r="B499" s="60"/>
      <c r="C499" s="60"/>
      <c r="D499" s="60"/>
      <c r="E499" s="60"/>
      <c r="F499" s="60"/>
      <c r="G499" s="60"/>
      <c r="H499" s="60"/>
      <c r="I499" s="60"/>
    </row>
    <row r="500" spans="2:9" ht="21" customHeight="1" x14ac:dyDescent="0.5">
      <c r="B500" s="60"/>
      <c r="C500" s="60"/>
      <c r="D500" s="60"/>
      <c r="E500" s="60"/>
      <c r="F500" s="60"/>
      <c r="G500" s="60"/>
      <c r="H500" s="60"/>
      <c r="I500" s="60"/>
    </row>
    <row r="501" spans="2:9" ht="21" customHeight="1" x14ac:dyDescent="0.5">
      <c r="B501" s="60"/>
      <c r="C501" s="60"/>
      <c r="D501" s="60"/>
      <c r="E501" s="60"/>
      <c r="F501" s="60"/>
      <c r="G501" s="60"/>
      <c r="H501" s="60"/>
      <c r="I501" s="60"/>
    </row>
    <row r="502" spans="2:9" ht="21" customHeight="1" x14ac:dyDescent="0.5">
      <c r="B502" s="60"/>
      <c r="C502" s="60"/>
      <c r="D502" s="60"/>
      <c r="E502" s="60"/>
      <c r="F502" s="60"/>
      <c r="G502" s="60"/>
      <c r="H502" s="60"/>
      <c r="I502" s="60"/>
    </row>
    <row r="503" spans="2:9" ht="21" customHeight="1" x14ac:dyDescent="0.5">
      <c r="B503" s="60"/>
      <c r="C503" s="60"/>
      <c r="D503" s="60"/>
      <c r="E503" s="60"/>
      <c r="F503" s="60"/>
      <c r="G503" s="60"/>
      <c r="H503" s="60"/>
      <c r="I503" s="60"/>
    </row>
    <row r="504" spans="2:9" ht="21" customHeight="1" x14ac:dyDescent="0.5">
      <c r="B504" s="60"/>
      <c r="C504" s="60"/>
      <c r="D504" s="60"/>
      <c r="E504" s="60"/>
      <c r="F504" s="60"/>
      <c r="G504" s="60"/>
      <c r="H504" s="60"/>
      <c r="I504" s="60"/>
    </row>
    <row r="505" spans="2:9" ht="21" customHeight="1" x14ac:dyDescent="0.5">
      <c r="B505" s="60"/>
      <c r="C505" s="60"/>
      <c r="D505" s="60"/>
      <c r="E505" s="60"/>
      <c r="F505" s="60"/>
      <c r="G505" s="60"/>
      <c r="H505" s="60"/>
      <c r="I505" s="60"/>
    </row>
    <row r="506" spans="2:9" ht="21" customHeight="1" x14ac:dyDescent="0.5">
      <c r="B506" s="60"/>
      <c r="C506" s="60"/>
      <c r="D506" s="60"/>
      <c r="E506" s="60"/>
      <c r="F506" s="60"/>
      <c r="G506" s="60"/>
      <c r="H506" s="60"/>
      <c r="I506" s="60"/>
    </row>
    <row r="507" spans="2:9" ht="21" customHeight="1" x14ac:dyDescent="0.5">
      <c r="B507" s="60"/>
      <c r="C507" s="60"/>
      <c r="D507" s="60"/>
      <c r="E507" s="60"/>
      <c r="F507" s="60"/>
      <c r="G507" s="60"/>
      <c r="H507" s="60"/>
      <c r="I507" s="60"/>
    </row>
    <row r="508" spans="2:9" ht="21" customHeight="1" x14ac:dyDescent="0.5">
      <c r="B508" s="60"/>
      <c r="C508" s="60"/>
      <c r="D508" s="60"/>
      <c r="E508" s="60"/>
      <c r="F508" s="60"/>
      <c r="G508" s="60"/>
      <c r="H508" s="60"/>
      <c r="I508" s="60"/>
    </row>
    <row r="509" spans="2:9" ht="21" customHeight="1" x14ac:dyDescent="0.5">
      <c r="B509" s="60"/>
      <c r="C509" s="60"/>
      <c r="D509" s="60"/>
      <c r="E509" s="60"/>
      <c r="F509" s="60"/>
      <c r="G509" s="60"/>
      <c r="H509" s="60"/>
      <c r="I509" s="60"/>
    </row>
    <row r="510" spans="2:9" ht="21" customHeight="1" x14ac:dyDescent="0.5">
      <c r="B510" s="60"/>
      <c r="C510" s="60"/>
      <c r="D510" s="60"/>
      <c r="E510" s="60"/>
      <c r="F510" s="60"/>
      <c r="G510" s="60"/>
      <c r="H510" s="60"/>
      <c r="I510" s="60"/>
    </row>
    <row r="511" spans="2:9" ht="21" customHeight="1" x14ac:dyDescent="0.5">
      <c r="B511" s="60"/>
      <c r="C511" s="60"/>
      <c r="D511" s="60"/>
      <c r="E511" s="60"/>
      <c r="F511" s="60"/>
      <c r="G511" s="60"/>
      <c r="H511" s="60"/>
      <c r="I511" s="60"/>
    </row>
    <row r="512" spans="2:9" ht="21" customHeight="1" x14ac:dyDescent="0.5">
      <c r="B512" s="60"/>
      <c r="C512" s="60"/>
      <c r="D512" s="60"/>
      <c r="E512" s="60"/>
      <c r="F512" s="60"/>
      <c r="G512" s="60"/>
      <c r="H512" s="60"/>
      <c r="I512" s="60"/>
    </row>
    <row r="513" spans="2:9" ht="21" customHeight="1" x14ac:dyDescent="0.5">
      <c r="B513" s="60"/>
      <c r="C513" s="60"/>
      <c r="D513" s="60"/>
      <c r="E513" s="60"/>
      <c r="F513" s="60"/>
      <c r="G513" s="60"/>
      <c r="H513" s="60"/>
      <c r="I513" s="60"/>
    </row>
    <row r="514" spans="2:9" ht="21" customHeight="1" x14ac:dyDescent="0.5">
      <c r="B514" s="60"/>
      <c r="C514" s="60"/>
      <c r="D514" s="60"/>
      <c r="E514" s="60"/>
      <c r="F514" s="60"/>
      <c r="G514" s="60"/>
      <c r="H514" s="60"/>
      <c r="I514" s="60"/>
    </row>
    <row r="515" spans="2:9" ht="21" customHeight="1" x14ac:dyDescent="0.5">
      <c r="B515" s="60"/>
      <c r="C515" s="60"/>
      <c r="D515" s="60"/>
      <c r="E515" s="60"/>
      <c r="F515" s="60"/>
      <c r="G515" s="60"/>
      <c r="H515" s="60"/>
      <c r="I515" s="60"/>
    </row>
    <row r="516" spans="2:9" ht="21" customHeight="1" x14ac:dyDescent="0.5">
      <c r="B516" s="60"/>
      <c r="C516" s="60"/>
      <c r="D516" s="60"/>
      <c r="E516" s="60"/>
      <c r="F516" s="60"/>
      <c r="G516" s="60"/>
      <c r="H516" s="60"/>
      <c r="I516" s="60"/>
    </row>
    <row r="517" spans="2:9" ht="21" customHeight="1" x14ac:dyDescent="0.5">
      <c r="B517" s="60"/>
      <c r="C517" s="60"/>
      <c r="D517" s="60"/>
      <c r="E517" s="60"/>
      <c r="F517" s="60"/>
      <c r="G517" s="60"/>
      <c r="H517" s="60"/>
      <c r="I517" s="60"/>
    </row>
    <row r="518" spans="2:9" ht="21" customHeight="1" x14ac:dyDescent="0.5">
      <c r="B518" s="60"/>
      <c r="C518" s="60"/>
      <c r="D518" s="60"/>
      <c r="E518" s="60"/>
      <c r="F518" s="60"/>
      <c r="G518" s="60"/>
      <c r="H518" s="60"/>
      <c r="I518" s="60"/>
    </row>
    <row r="519" spans="2:9" ht="21" customHeight="1" x14ac:dyDescent="0.5">
      <c r="B519" s="60"/>
      <c r="C519" s="60"/>
      <c r="D519" s="60"/>
      <c r="E519" s="60"/>
      <c r="F519" s="60"/>
      <c r="G519" s="60"/>
      <c r="H519" s="60"/>
      <c r="I519" s="60"/>
    </row>
    <row r="520" spans="2:9" ht="21" customHeight="1" x14ac:dyDescent="0.5">
      <c r="B520" s="60"/>
      <c r="C520" s="60"/>
      <c r="D520" s="60"/>
      <c r="E520" s="60"/>
      <c r="F520" s="60"/>
      <c r="G520" s="60"/>
      <c r="H520" s="60"/>
      <c r="I520" s="60"/>
    </row>
    <row r="521" spans="2:9" ht="21" customHeight="1" x14ac:dyDescent="0.5">
      <c r="B521" s="60"/>
      <c r="C521" s="60"/>
      <c r="D521" s="60"/>
      <c r="E521" s="60"/>
      <c r="F521" s="60"/>
      <c r="G521" s="60"/>
      <c r="H521" s="60"/>
      <c r="I521" s="60"/>
    </row>
    <row r="522" spans="2:9" ht="21" customHeight="1" x14ac:dyDescent="0.5">
      <c r="B522" s="60"/>
      <c r="C522" s="60"/>
      <c r="D522" s="60"/>
      <c r="E522" s="60"/>
      <c r="F522" s="60"/>
      <c r="G522" s="60"/>
      <c r="H522" s="60"/>
      <c r="I522" s="60"/>
    </row>
    <row r="523" spans="2:9" ht="21" customHeight="1" x14ac:dyDescent="0.5">
      <c r="B523" s="60"/>
      <c r="C523" s="60"/>
      <c r="D523" s="60"/>
      <c r="E523" s="60"/>
      <c r="F523" s="60"/>
      <c r="G523" s="60"/>
      <c r="H523" s="60"/>
      <c r="I523" s="60"/>
    </row>
    <row r="524" spans="2:9" ht="21" customHeight="1" x14ac:dyDescent="0.5">
      <c r="B524" s="60"/>
      <c r="C524" s="60"/>
      <c r="D524" s="60"/>
      <c r="E524" s="60"/>
      <c r="F524" s="60"/>
      <c r="G524" s="60"/>
      <c r="H524" s="60"/>
      <c r="I524" s="60"/>
    </row>
    <row r="525" spans="2:9" ht="21" customHeight="1" x14ac:dyDescent="0.5">
      <c r="B525" s="60"/>
      <c r="C525" s="60"/>
      <c r="D525" s="60"/>
      <c r="E525" s="60"/>
      <c r="F525" s="60"/>
      <c r="G525" s="60"/>
      <c r="H525" s="60"/>
      <c r="I525" s="60"/>
    </row>
    <row r="526" spans="2:9" ht="21" customHeight="1" x14ac:dyDescent="0.5">
      <c r="B526" s="60"/>
      <c r="C526" s="60"/>
      <c r="D526" s="60"/>
      <c r="E526" s="60"/>
      <c r="F526" s="60"/>
      <c r="G526" s="60"/>
      <c r="H526" s="60"/>
      <c r="I526" s="60"/>
    </row>
    <row r="527" spans="2:9" ht="21" customHeight="1" x14ac:dyDescent="0.5">
      <c r="B527" s="60"/>
      <c r="C527" s="60"/>
      <c r="D527" s="60"/>
      <c r="E527" s="60"/>
      <c r="F527" s="60"/>
      <c r="G527" s="60"/>
      <c r="H527" s="60"/>
      <c r="I527" s="60"/>
    </row>
    <row r="528" spans="2:9" ht="21" customHeight="1" x14ac:dyDescent="0.5">
      <c r="B528" s="60"/>
      <c r="C528" s="60"/>
      <c r="D528" s="60"/>
      <c r="E528" s="60"/>
      <c r="F528" s="60"/>
      <c r="G528" s="60"/>
      <c r="H528" s="60"/>
      <c r="I528" s="60"/>
    </row>
    <row r="529" spans="2:9" ht="21" customHeight="1" x14ac:dyDescent="0.5">
      <c r="B529" s="60"/>
      <c r="C529" s="60"/>
      <c r="D529" s="60"/>
      <c r="E529" s="60"/>
      <c r="F529" s="60"/>
      <c r="G529" s="60"/>
      <c r="H529" s="60"/>
      <c r="I529" s="60"/>
    </row>
    <row r="530" spans="2:9" ht="21" customHeight="1" x14ac:dyDescent="0.5">
      <c r="B530" s="60"/>
      <c r="C530" s="60"/>
      <c r="D530" s="60"/>
      <c r="E530" s="60"/>
      <c r="F530" s="60"/>
      <c r="G530" s="60"/>
      <c r="H530" s="60"/>
      <c r="I530" s="60"/>
    </row>
    <row r="531" spans="2:9" ht="21" customHeight="1" x14ac:dyDescent="0.5">
      <c r="B531" s="60"/>
      <c r="C531" s="60"/>
      <c r="D531" s="60"/>
      <c r="E531" s="60"/>
      <c r="F531" s="60"/>
      <c r="G531" s="60"/>
      <c r="H531" s="60"/>
      <c r="I531" s="60"/>
    </row>
    <row r="532" spans="2:9" ht="21" customHeight="1" x14ac:dyDescent="0.5">
      <c r="B532" s="60"/>
      <c r="C532" s="60"/>
      <c r="D532" s="60"/>
      <c r="E532" s="60"/>
      <c r="F532" s="60"/>
      <c r="G532" s="60"/>
      <c r="H532" s="60"/>
      <c r="I532" s="60"/>
    </row>
    <row r="533" spans="2:9" ht="21" customHeight="1" x14ac:dyDescent="0.5">
      <c r="B533" s="60"/>
      <c r="C533" s="60"/>
      <c r="D533" s="60"/>
      <c r="E533" s="60"/>
      <c r="F533" s="60"/>
      <c r="G533" s="60"/>
      <c r="H533" s="60"/>
      <c r="I533" s="60"/>
    </row>
    <row r="534" spans="2:9" ht="21" customHeight="1" x14ac:dyDescent="0.5">
      <c r="B534" s="60"/>
      <c r="C534" s="60"/>
      <c r="D534" s="60"/>
      <c r="E534" s="60"/>
      <c r="F534" s="60"/>
      <c r="G534" s="60"/>
      <c r="H534" s="60"/>
      <c r="I534" s="60"/>
    </row>
    <row r="535" spans="2:9" ht="21" customHeight="1" x14ac:dyDescent="0.5">
      <c r="B535" s="60"/>
      <c r="C535" s="60"/>
      <c r="D535" s="60"/>
      <c r="E535" s="60"/>
      <c r="F535" s="60"/>
      <c r="G535" s="60"/>
      <c r="H535" s="60"/>
      <c r="I535" s="60"/>
    </row>
    <row r="536" spans="2:9" ht="21" customHeight="1" x14ac:dyDescent="0.5">
      <c r="B536" s="60"/>
      <c r="C536" s="60"/>
      <c r="D536" s="60"/>
      <c r="E536" s="60"/>
      <c r="F536" s="60"/>
      <c r="G536" s="60"/>
      <c r="H536" s="60"/>
      <c r="I536" s="60"/>
    </row>
    <row r="537" spans="2:9" ht="21" customHeight="1" x14ac:dyDescent="0.5">
      <c r="B537" s="60"/>
      <c r="C537" s="60"/>
      <c r="D537" s="60"/>
      <c r="E537" s="60"/>
      <c r="F537" s="60"/>
      <c r="G537" s="60"/>
      <c r="H537" s="60"/>
      <c r="I537" s="60"/>
    </row>
    <row r="538" spans="2:9" ht="21" customHeight="1" x14ac:dyDescent="0.5">
      <c r="B538" s="60"/>
      <c r="C538" s="60"/>
      <c r="D538" s="60"/>
      <c r="E538" s="60"/>
      <c r="F538" s="60"/>
      <c r="G538" s="60"/>
      <c r="H538" s="60"/>
      <c r="I538" s="60"/>
    </row>
    <row r="539" spans="2:9" ht="21" customHeight="1" x14ac:dyDescent="0.5">
      <c r="B539" s="60"/>
      <c r="C539" s="60"/>
      <c r="D539" s="60"/>
      <c r="E539" s="60"/>
      <c r="F539" s="60"/>
      <c r="G539" s="60"/>
      <c r="H539" s="60"/>
      <c r="I539" s="60"/>
    </row>
    <row r="540" spans="2:9" ht="21" customHeight="1" x14ac:dyDescent="0.5">
      <c r="B540" s="60"/>
      <c r="C540" s="60"/>
      <c r="D540" s="60"/>
      <c r="E540" s="60"/>
      <c r="F540" s="60"/>
      <c r="G540" s="60"/>
      <c r="H540" s="60"/>
      <c r="I540" s="60"/>
    </row>
    <row r="541" spans="2:9" ht="21" customHeight="1" x14ac:dyDescent="0.5">
      <c r="B541" s="60"/>
      <c r="C541" s="60"/>
      <c r="D541" s="60"/>
      <c r="E541" s="60"/>
      <c r="F541" s="60"/>
      <c r="G541" s="60"/>
      <c r="H541" s="60"/>
      <c r="I541" s="60"/>
    </row>
    <row r="542" spans="2:9" ht="21" customHeight="1" x14ac:dyDescent="0.5">
      <c r="B542" s="60"/>
      <c r="C542" s="60"/>
      <c r="D542" s="60"/>
      <c r="E542" s="60"/>
      <c r="F542" s="60"/>
      <c r="G542" s="60"/>
      <c r="H542" s="60"/>
      <c r="I542" s="60"/>
    </row>
    <row r="543" spans="2:9" ht="21" customHeight="1" x14ac:dyDescent="0.5">
      <c r="B543" s="60"/>
      <c r="C543" s="60"/>
      <c r="D543" s="60"/>
      <c r="E543" s="60"/>
      <c r="F543" s="60"/>
      <c r="G543" s="60"/>
      <c r="H543" s="60"/>
      <c r="I543" s="60"/>
    </row>
    <row r="544" spans="2:9" ht="21" customHeight="1" x14ac:dyDescent="0.5">
      <c r="B544" s="60"/>
      <c r="C544" s="60"/>
      <c r="D544" s="60"/>
      <c r="E544" s="60"/>
      <c r="F544" s="60"/>
      <c r="G544" s="60"/>
      <c r="H544" s="60"/>
      <c r="I544" s="60"/>
    </row>
    <row r="545" spans="2:9" ht="21" customHeight="1" x14ac:dyDescent="0.5">
      <c r="B545" s="60"/>
      <c r="C545" s="60"/>
      <c r="D545" s="60"/>
      <c r="E545" s="60"/>
      <c r="F545" s="60"/>
      <c r="G545" s="60"/>
      <c r="H545" s="60"/>
      <c r="I545" s="60"/>
    </row>
    <row r="546" spans="2:9" ht="21" customHeight="1" x14ac:dyDescent="0.5">
      <c r="B546" s="60"/>
      <c r="C546" s="60"/>
      <c r="D546" s="60"/>
      <c r="E546" s="60"/>
      <c r="F546" s="60"/>
      <c r="G546" s="60"/>
      <c r="H546" s="60"/>
      <c r="I546" s="60"/>
    </row>
    <row r="547" spans="2:9" ht="21" customHeight="1" x14ac:dyDescent="0.5">
      <c r="B547" s="60"/>
      <c r="C547" s="60"/>
      <c r="D547" s="60"/>
      <c r="E547" s="60"/>
      <c r="F547" s="60"/>
      <c r="G547" s="60"/>
      <c r="H547" s="60"/>
      <c r="I547" s="60"/>
    </row>
    <row r="548" spans="2:9" ht="21" customHeight="1" x14ac:dyDescent="0.5">
      <c r="B548" s="60"/>
      <c r="C548" s="60"/>
      <c r="D548" s="60"/>
      <c r="E548" s="60"/>
      <c r="F548" s="60"/>
      <c r="G548" s="60"/>
      <c r="H548" s="60"/>
      <c r="I548" s="60"/>
    </row>
    <row r="549" spans="2:9" ht="21" customHeight="1" x14ac:dyDescent="0.5">
      <c r="B549" s="60"/>
      <c r="C549" s="60"/>
      <c r="D549" s="60"/>
      <c r="E549" s="60"/>
      <c r="F549" s="60"/>
      <c r="G549" s="60"/>
      <c r="H549" s="60"/>
      <c r="I549" s="60"/>
    </row>
    <row r="550" spans="2:9" ht="21" customHeight="1" x14ac:dyDescent="0.5">
      <c r="B550" s="60"/>
      <c r="C550" s="60"/>
      <c r="D550" s="60"/>
      <c r="E550" s="60"/>
      <c r="F550" s="60"/>
      <c r="G550" s="60"/>
      <c r="H550" s="60"/>
      <c r="I550" s="60"/>
    </row>
    <row r="551" spans="2:9" ht="21" customHeight="1" x14ac:dyDescent="0.5">
      <c r="B551" s="60"/>
      <c r="C551" s="60"/>
      <c r="D551" s="60"/>
      <c r="E551" s="60"/>
      <c r="F551" s="60"/>
      <c r="G551" s="60"/>
      <c r="H551" s="60"/>
      <c r="I551" s="60"/>
    </row>
    <row r="552" spans="2:9" ht="21" customHeight="1" x14ac:dyDescent="0.5">
      <c r="B552" s="60"/>
      <c r="C552" s="60"/>
      <c r="D552" s="60"/>
      <c r="E552" s="60"/>
      <c r="F552" s="60"/>
      <c r="G552" s="60"/>
      <c r="H552" s="60"/>
      <c r="I552" s="60"/>
    </row>
    <row r="553" spans="2:9" ht="21" customHeight="1" x14ac:dyDescent="0.5">
      <c r="B553" s="60"/>
      <c r="C553" s="60"/>
      <c r="D553" s="60"/>
      <c r="E553" s="60"/>
      <c r="F553" s="60"/>
      <c r="G553" s="60"/>
      <c r="H553" s="60"/>
      <c r="I553" s="60"/>
    </row>
    <row r="554" spans="2:9" ht="21" customHeight="1" x14ac:dyDescent="0.5">
      <c r="B554" s="60"/>
      <c r="C554" s="60"/>
      <c r="D554" s="60"/>
      <c r="E554" s="60"/>
      <c r="F554" s="60"/>
      <c r="G554" s="60"/>
      <c r="H554" s="60"/>
      <c r="I554" s="60"/>
    </row>
    <row r="555" spans="2:9" ht="21" customHeight="1" x14ac:dyDescent="0.5">
      <c r="B555" s="60"/>
      <c r="C555" s="60"/>
      <c r="D555" s="60"/>
      <c r="E555" s="60"/>
      <c r="F555" s="60"/>
      <c r="G555" s="60"/>
      <c r="H555" s="60"/>
      <c r="I555" s="60"/>
    </row>
    <row r="556" spans="2:9" ht="21" customHeight="1" x14ac:dyDescent="0.5">
      <c r="B556" s="60"/>
      <c r="C556" s="60"/>
      <c r="D556" s="60"/>
      <c r="E556" s="60"/>
      <c r="F556" s="60"/>
      <c r="G556" s="60"/>
      <c r="H556" s="60"/>
      <c r="I556" s="60"/>
    </row>
    <row r="557" spans="2:9" ht="21" customHeight="1" x14ac:dyDescent="0.5">
      <c r="B557" s="60"/>
      <c r="C557" s="60"/>
      <c r="D557" s="60"/>
      <c r="E557" s="60"/>
      <c r="F557" s="60"/>
      <c r="G557" s="60"/>
      <c r="H557" s="60"/>
      <c r="I557" s="60"/>
    </row>
    <row r="558" spans="2:9" ht="21" customHeight="1" x14ac:dyDescent="0.5">
      <c r="B558" s="60"/>
      <c r="C558" s="60"/>
      <c r="D558" s="60"/>
      <c r="E558" s="60"/>
      <c r="F558" s="60"/>
      <c r="G558" s="60"/>
      <c r="H558" s="60"/>
      <c r="I558" s="60"/>
    </row>
    <row r="559" spans="2:9" ht="21" customHeight="1" x14ac:dyDescent="0.5">
      <c r="B559" s="60"/>
      <c r="C559" s="60"/>
      <c r="D559" s="60"/>
      <c r="E559" s="60"/>
      <c r="F559" s="60"/>
      <c r="G559" s="60"/>
      <c r="H559" s="60"/>
      <c r="I559" s="60"/>
    </row>
    <row r="560" spans="2:9" ht="21" customHeight="1" x14ac:dyDescent="0.5">
      <c r="B560" s="60"/>
      <c r="C560" s="60"/>
      <c r="D560" s="60"/>
      <c r="E560" s="60"/>
      <c r="F560" s="60"/>
      <c r="G560" s="60"/>
      <c r="H560" s="60"/>
      <c r="I560" s="60"/>
    </row>
    <row r="561" spans="2:9" ht="21" customHeight="1" x14ac:dyDescent="0.5">
      <c r="B561" s="60"/>
      <c r="G561" s="60"/>
      <c r="H561" s="60"/>
      <c r="I561" s="60"/>
    </row>
    <row r="562" spans="2:9" ht="21" customHeight="1" x14ac:dyDescent="0.5">
      <c r="B562" s="60"/>
      <c r="G562" s="60"/>
      <c r="H562" s="60"/>
      <c r="I562" s="60"/>
    </row>
    <row r="563" spans="2:9" ht="21" customHeight="1" x14ac:dyDescent="0.5">
      <c r="B563" s="60"/>
      <c r="G563" s="60"/>
      <c r="H563" s="60"/>
      <c r="I563" s="60"/>
    </row>
    <row r="564" spans="2:9" ht="21" customHeight="1" x14ac:dyDescent="0.5">
      <c r="G564" s="60"/>
      <c r="H564" s="60"/>
      <c r="I564" s="60"/>
    </row>
    <row r="565" spans="2:9" ht="21" customHeight="1" x14ac:dyDescent="0.5">
      <c r="G565" s="60"/>
      <c r="H565" s="60"/>
      <c r="I565" s="60"/>
    </row>
    <row r="566" spans="2:9" ht="21" customHeight="1" x14ac:dyDescent="0.5">
      <c r="G566" s="60"/>
      <c r="H566" s="60"/>
      <c r="I566" s="60"/>
    </row>
    <row r="567" spans="2:9" ht="21" customHeight="1" x14ac:dyDescent="0.5">
      <c r="G567" s="60"/>
      <c r="H567" s="60"/>
      <c r="I567" s="60"/>
    </row>
    <row r="568" spans="2:9" ht="21" customHeight="1" x14ac:dyDescent="0.5">
      <c r="G568" s="60"/>
      <c r="H568" s="60"/>
      <c r="I568" s="60"/>
    </row>
    <row r="569" spans="2:9" ht="21" customHeight="1" x14ac:dyDescent="0.5">
      <c r="G569" s="60"/>
      <c r="H569" s="60"/>
      <c r="I569" s="60"/>
    </row>
    <row r="570" spans="2:9" ht="21" customHeight="1" x14ac:dyDescent="0.5">
      <c r="G570" s="60"/>
      <c r="H570" s="60"/>
      <c r="I570" s="60"/>
    </row>
    <row r="571" spans="2:9" ht="21" customHeight="1" x14ac:dyDescent="0.5">
      <c r="G571" s="60"/>
      <c r="H571" s="60"/>
      <c r="I571" s="60"/>
    </row>
    <row r="572" spans="2:9" ht="21" customHeight="1" x14ac:dyDescent="0.5">
      <c r="G572" s="60"/>
      <c r="H572" s="60"/>
      <c r="I572" s="60"/>
    </row>
    <row r="573" spans="2:9" ht="21" customHeight="1" x14ac:dyDescent="0.5">
      <c r="G573" s="60"/>
      <c r="H573" s="60"/>
      <c r="I573" s="60"/>
    </row>
    <row r="574" spans="2:9" ht="21" customHeight="1" x14ac:dyDescent="0.5">
      <c r="G574" s="60"/>
      <c r="H574" s="60"/>
      <c r="I574" s="60"/>
    </row>
    <row r="575" spans="2:9" ht="21" customHeight="1" x14ac:dyDescent="0.5">
      <c r="G575" s="60"/>
      <c r="H575" s="60"/>
      <c r="I575" s="60"/>
    </row>
    <row r="576" spans="2:9" ht="21" customHeight="1" x14ac:dyDescent="0.5">
      <c r="G576" s="60"/>
      <c r="H576" s="60"/>
      <c r="I576" s="60"/>
    </row>
    <row r="577" spans="7:9" ht="21" customHeight="1" x14ac:dyDescent="0.5">
      <c r="G577" s="60"/>
      <c r="H577" s="60"/>
      <c r="I577" s="60"/>
    </row>
    <row r="578" spans="7:9" ht="21" customHeight="1" x14ac:dyDescent="0.5">
      <c r="G578" s="60"/>
      <c r="H578" s="60"/>
      <c r="I578" s="60"/>
    </row>
    <row r="579" spans="7:9" ht="21" customHeight="1" x14ac:dyDescent="0.5">
      <c r="G579" s="60"/>
      <c r="H579" s="60"/>
      <c r="I579" s="60"/>
    </row>
    <row r="580" spans="7:9" ht="21" customHeight="1" x14ac:dyDescent="0.5">
      <c r="G580" s="60"/>
      <c r="H580" s="60"/>
      <c r="I580" s="60"/>
    </row>
    <row r="581" spans="7:9" ht="21" customHeight="1" x14ac:dyDescent="0.5">
      <c r="G581" s="60"/>
      <c r="H581" s="60"/>
      <c r="I581" s="60"/>
    </row>
    <row r="582" spans="7:9" ht="21" customHeight="1" x14ac:dyDescent="0.5">
      <c r="G582" s="60"/>
      <c r="H582" s="60"/>
      <c r="I582" s="60"/>
    </row>
    <row r="583" spans="7:9" ht="21" customHeight="1" x14ac:dyDescent="0.5">
      <c r="G583" s="60"/>
      <c r="H583" s="60"/>
      <c r="I583" s="60"/>
    </row>
    <row r="584" spans="7:9" ht="21" customHeight="1" x14ac:dyDescent="0.5">
      <c r="G584" s="60"/>
      <c r="H584" s="60"/>
      <c r="I584" s="60"/>
    </row>
    <row r="585" spans="7:9" ht="21" customHeight="1" x14ac:dyDescent="0.5">
      <c r="G585" s="60"/>
      <c r="H585" s="60"/>
      <c r="I585" s="60"/>
    </row>
    <row r="586" spans="7:9" ht="21" customHeight="1" x14ac:dyDescent="0.5">
      <c r="G586" s="60"/>
      <c r="H586" s="60"/>
      <c r="I586" s="60"/>
    </row>
    <row r="587" spans="7:9" ht="21" customHeight="1" x14ac:dyDescent="0.5">
      <c r="G587" s="60"/>
      <c r="H587" s="60"/>
      <c r="I587" s="60"/>
    </row>
    <row r="588" spans="7:9" ht="21" customHeight="1" x14ac:dyDescent="0.5">
      <c r="G588" s="60"/>
      <c r="H588" s="60"/>
      <c r="I588" s="60"/>
    </row>
  </sheetData>
  <mergeCells count="37">
    <mergeCell ref="G223:I223"/>
    <mergeCell ref="B4:I4"/>
    <mergeCell ref="B5:I5"/>
    <mergeCell ref="B6:I6"/>
    <mergeCell ref="B7:I7"/>
    <mergeCell ref="B8:I8"/>
    <mergeCell ref="G10:G11"/>
    <mergeCell ref="G194:I194"/>
    <mergeCell ref="B190:E190"/>
    <mergeCell ref="G195:I195"/>
    <mergeCell ref="B220:E220"/>
    <mergeCell ref="F211:I211"/>
    <mergeCell ref="F212:I212"/>
    <mergeCell ref="B10:B11"/>
    <mergeCell ref="H10:H11"/>
    <mergeCell ref="B209:E209"/>
    <mergeCell ref="G196:I196"/>
    <mergeCell ref="G193:I193"/>
    <mergeCell ref="C10:C11"/>
    <mergeCell ref="D10:F11"/>
    <mergeCell ref="B188:E188"/>
    <mergeCell ref="B189:E189"/>
    <mergeCell ref="I10:I11"/>
    <mergeCell ref="B191:F191"/>
    <mergeCell ref="B219:E219"/>
    <mergeCell ref="B210:E210"/>
    <mergeCell ref="B199:E199"/>
    <mergeCell ref="D200:E200"/>
    <mergeCell ref="F209:I209"/>
    <mergeCell ref="F210:I210"/>
    <mergeCell ref="D201:E201"/>
    <mergeCell ref="D202:E202"/>
    <mergeCell ref="D203:E203"/>
    <mergeCell ref="D204:E204"/>
    <mergeCell ref="D205:E205"/>
    <mergeCell ref="D206:E206"/>
    <mergeCell ref="D207:E207"/>
  </mergeCells>
  <phoneticPr fontId="0" type="noConversion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Footer xml:space="preserve">&amp;RF-04-022  Rev.03
</oddFooter>
  </headerFooter>
  <rowBreaks count="1" manualBreakCount="1">
    <brk id="199" min="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Z500"/>
  <sheetViews>
    <sheetView topLeftCell="B1" zoomScaleNormal="100" zoomScaleSheetLayoutView="100" workbookViewId="0">
      <selection activeCell="R4" sqref="R4"/>
    </sheetView>
  </sheetViews>
  <sheetFormatPr defaultColWidth="9" defaultRowHeight="24" customHeight="1" x14ac:dyDescent="0.55000000000000004"/>
  <cols>
    <col min="1" max="1" width="9" style="65"/>
    <col min="2" max="2" width="6.625" style="65" customWidth="1"/>
    <col min="3" max="3" width="19.625" style="65" customWidth="1"/>
    <col min="4" max="4" width="7.125" style="65" customWidth="1"/>
    <col min="5" max="5" width="12.375" style="65" customWidth="1"/>
    <col min="6" max="6" width="13.125" style="65" customWidth="1"/>
    <col min="7" max="9" width="7.375" style="65" customWidth="1"/>
    <col min="10" max="10" width="8.625" style="65" customWidth="1"/>
    <col min="11" max="12" width="11" style="65" customWidth="1"/>
    <col min="13" max="16" width="7.375" style="65" customWidth="1"/>
    <col min="17" max="17" width="13.5" style="65" customWidth="1"/>
    <col min="18" max="18" width="9" style="65" customWidth="1"/>
    <col min="19" max="19" width="7.375" style="65" customWidth="1"/>
    <col min="20" max="20" width="10.125" style="65" customWidth="1"/>
    <col min="21" max="23" width="7.375" style="65" customWidth="1"/>
    <col min="24" max="24" width="15.375" style="65" customWidth="1"/>
    <col min="25" max="25" width="7.375" style="65" customWidth="1"/>
    <col min="26" max="26" width="13.5" style="65" customWidth="1"/>
    <col min="27" max="16384" width="9" style="65"/>
  </cols>
  <sheetData>
    <row r="1" spans="2:26" ht="24" customHeight="1" x14ac:dyDescent="0.55000000000000004">
      <c r="B1" s="64"/>
      <c r="C1" s="64"/>
      <c r="D1" s="64"/>
      <c r="E1" s="64"/>
      <c r="F1" s="64"/>
      <c r="G1" s="64"/>
      <c r="H1" s="64"/>
      <c r="I1" s="64"/>
      <c r="J1" s="64"/>
    </row>
    <row r="2" spans="2:26" ht="24" customHeight="1" x14ac:dyDescent="0.55000000000000004">
      <c r="B2" s="64"/>
      <c r="C2" s="64"/>
      <c r="D2" s="64"/>
      <c r="E2" s="64"/>
      <c r="F2" s="64"/>
      <c r="G2" s="64"/>
      <c r="H2" s="64"/>
      <c r="I2" s="64"/>
      <c r="J2" s="64"/>
    </row>
    <row r="3" spans="2:26" ht="24" customHeight="1" x14ac:dyDescent="0.55000000000000004">
      <c r="B3" s="64"/>
      <c r="C3" s="64"/>
      <c r="D3" s="64"/>
      <c r="E3" s="64"/>
      <c r="F3" s="64"/>
      <c r="G3" s="64"/>
      <c r="H3" s="64"/>
      <c r="I3" s="64"/>
      <c r="J3" s="64"/>
    </row>
    <row r="4" spans="2:26" ht="24" customHeight="1" x14ac:dyDescent="0.55000000000000004">
      <c r="B4" s="218" t="s">
        <v>12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</row>
    <row r="5" spans="2:26" ht="24" customHeight="1" x14ac:dyDescent="0.55000000000000004">
      <c r="B5" s="218" t="s">
        <v>34</v>
      </c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</row>
    <row r="6" spans="2:26" ht="24" customHeight="1" x14ac:dyDescent="0.55000000000000004">
      <c r="B6" s="219" t="s">
        <v>49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</row>
    <row r="7" spans="2:26" ht="24" customHeight="1" x14ac:dyDescent="0.55000000000000004">
      <c r="B7" s="221" t="s">
        <v>112</v>
      </c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</row>
    <row r="8" spans="2:26" ht="24" customHeight="1" x14ac:dyDescent="0.55000000000000004">
      <c r="B8" s="220" t="s">
        <v>48</v>
      </c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</row>
    <row r="9" spans="2:26" ht="24" customHeight="1" x14ac:dyDescent="0.55000000000000004">
      <c r="B9" s="66"/>
      <c r="C9" s="66"/>
      <c r="D9" s="66"/>
      <c r="E9" s="66"/>
      <c r="F9" s="66"/>
      <c r="G9" s="67"/>
      <c r="H9" s="67"/>
      <c r="I9" s="67"/>
      <c r="J9" s="67"/>
      <c r="K9" s="67"/>
      <c r="L9" s="67"/>
      <c r="M9" s="67"/>
    </row>
    <row r="10" spans="2:26" ht="24" customHeight="1" x14ac:dyDescent="0.55000000000000004">
      <c r="B10" s="180" t="s">
        <v>0</v>
      </c>
      <c r="C10" s="180" t="s">
        <v>1</v>
      </c>
      <c r="D10" s="225" t="s">
        <v>2</v>
      </c>
      <c r="E10" s="226"/>
      <c r="F10" s="227"/>
      <c r="G10" s="222" t="s">
        <v>10</v>
      </c>
      <c r="H10" s="223"/>
      <c r="I10" s="223"/>
      <c r="J10" s="223"/>
      <c r="K10" s="223"/>
      <c r="L10" s="223"/>
      <c r="M10" s="223"/>
      <c r="N10" s="223"/>
      <c r="O10" s="223"/>
      <c r="P10" s="223"/>
      <c r="Q10" s="224"/>
      <c r="R10" s="196" t="s">
        <v>11</v>
      </c>
      <c r="S10" s="215"/>
      <c r="T10" s="215"/>
      <c r="U10" s="215"/>
      <c r="V10" s="215"/>
      <c r="W10" s="215"/>
      <c r="X10" s="215"/>
      <c r="Y10" s="200" t="s">
        <v>78</v>
      </c>
      <c r="Z10" s="180" t="s">
        <v>5</v>
      </c>
    </row>
    <row r="11" spans="2:26" ht="24" customHeight="1" x14ac:dyDescent="0.55000000000000004">
      <c r="B11" s="181"/>
      <c r="C11" s="181"/>
      <c r="D11" s="228"/>
      <c r="E11" s="229"/>
      <c r="F11" s="230"/>
      <c r="G11" s="209" t="s">
        <v>81</v>
      </c>
      <c r="H11" s="210"/>
      <c r="I11" s="210"/>
      <c r="J11" s="210"/>
      <c r="K11" s="210"/>
      <c r="L11" s="211"/>
      <c r="M11" s="212" t="s">
        <v>82</v>
      </c>
      <c r="N11" s="213"/>
      <c r="O11" s="213"/>
      <c r="P11" s="214"/>
      <c r="Q11" s="180" t="s">
        <v>80</v>
      </c>
      <c r="R11" s="212" t="s">
        <v>85</v>
      </c>
      <c r="S11" s="213"/>
      <c r="T11" s="213"/>
      <c r="U11" s="213"/>
      <c r="V11" s="213"/>
      <c r="W11" s="214"/>
      <c r="X11" s="180" t="s">
        <v>89</v>
      </c>
      <c r="Y11" s="201"/>
      <c r="Z11" s="181"/>
    </row>
    <row r="12" spans="2:26" ht="24" customHeight="1" x14ac:dyDescent="0.55000000000000004">
      <c r="B12" s="181"/>
      <c r="C12" s="181"/>
      <c r="D12" s="228"/>
      <c r="E12" s="229"/>
      <c r="F12" s="230"/>
      <c r="G12" s="196" t="s">
        <v>84</v>
      </c>
      <c r="H12" s="215"/>
      <c r="I12" s="215"/>
      <c r="J12" s="197"/>
      <c r="K12" s="216" t="s">
        <v>83</v>
      </c>
      <c r="L12" s="217"/>
      <c r="M12" s="196" t="s">
        <v>91</v>
      </c>
      <c r="N12" s="197"/>
      <c r="O12" s="196" t="s">
        <v>90</v>
      </c>
      <c r="P12" s="197"/>
      <c r="Q12" s="181"/>
      <c r="R12" s="196" t="s">
        <v>86</v>
      </c>
      <c r="S12" s="197"/>
      <c r="T12" s="196" t="s">
        <v>87</v>
      </c>
      <c r="U12" s="197"/>
      <c r="V12" s="196" t="s">
        <v>88</v>
      </c>
      <c r="W12" s="197"/>
      <c r="X12" s="181"/>
      <c r="Y12" s="201"/>
      <c r="Z12" s="181"/>
    </row>
    <row r="13" spans="2:26" ht="24" customHeight="1" x14ac:dyDescent="0.55000000000000004">
      <c r="B13" s="181"/>
      <c r="C13" s="181"/>
      <c r="D13" s="228"/>
      <c r="E13" s="229"/>
      <c r="F13" s="230"/>
      <c r="G13" s="222" t="s">
        <v>92</v>
      </c>
      <c r="H13" s="224"/>
      <c r="I13" s="222" t="s">
        <v>92</v>
      </c>
      <c r="J13" s="224"/>
      <c r="K13" s="222" t="s">
        <v>92</v>
      </c>
      <c r="L13" s="224"/>
      <c r="M13" s="222" t="s">
        <v>93</v>
      </c>
      <c r="N13" s="224"/>
      <c r="O13" s="222" t="s">
        <v>94</v>
      </c>
      <c r="P13" s="224"/>
      <c r="Q13" s="181"/>
      <c r="R13" s="222" t="s">
        <v>93</v>
      </c>
      <c r="S13" s="224"/>
      <c r="T13" s="222" t="s">
        <v>95</v>
      </c>
      <c r="U13" s="224"/>
      <c r="V13" s="222" t="s">
        <v>95</v>
      </c>
      <c r="W13" s="224"/>
      <c r="X13" s="181"/>
      <c r="Y13" s="201"/>
      <c r="Z13" s="181"/>
    </row>
    <row r="14" spans="2:26" ht="24" customHeight="1" x14ac:dyDescent="0.55000000000000004">
      <c r="B14" s="182"/>
      <c r="C14" s="182"/>
      <c r="D14" s="231"/>
      <c r="E14" s="232"/>
      <c r="F14" s="233"/>
      <c r="G14" s="69" t="s">
        <v>70</v>
      </c>
      <c r="H14" s="70">
        <v>0.1</v>
      </c>
      <c r="I14" s="71" t="s">
        <v>71</v>
      </c>
      <c r="J14" s="72">
        <v>0.1</v>
      </c>
      <c r="K14" s="71" t="s">
        <v>71</v>
      </c>
      <c r="L14" s="72">
        <v>0.2</v>
      </c>
      <c r="M14" s="71" t="s">
        <v>71</v>
      </c>
      <c r="N14" s="72">
        <v>0.13</v>
      </c>
      <c r="O14" s="71" t="s">
        <v>71</v>
      </c>
      <c r="P14" s="72">
        <v>0.14000000000000001</v>
      </c>
      <c r="Q14" s="182"/>
      <c r="R14" s="71" t="s">
        <v>71</v>
      </c>
      <c r="S14" s="72">
        <v>0.11</v>
      </c>
      <c r="T14" s="71" t="s">
        <v>71</v>
      </c>
      <c r="U14" s="72">
        <v>0.11</v>
      </c>
      <c r="V14" s="71" t="s">
        <v>71</v>
      </c>
      <c r="W14" s="72">
        <v>0.11</v>
      </c>
      <c r="X14" s="182"/>
      <c r="Y14" s="202"/>
      <c r="Z14" s="182"/>
    </row>
    <row r="15" spans="2:26" ht="24" customHeight="1" x14ac:dyDescent="0.55000000000000004">
      <c r="B15" s="134">
        <v>1</v>
      </c>
      <c r="C15" s="253">
        <v>68107301089</v>
      </c>
      <c r="D15" s="258" t="s">
        <v>99</v>
      </c>
      <c r="E15" s="259" t="s">
        <v>272</v>
      </c>
      <c r="F15" s="260" t="s">
        <v>273</v>
      </c>
      <c r="G15" s="74">
        <v>30</v>
      </c>
      <c r="H15" s="74">
        <f>(G15*10)/30</f>
        <v>10</v>
      </c>
      <c r="I15" s="74">
        <v>40</v>
      </c>
      <c r="J15" s="74">
        <f>(I15*10)/40</f>
        <v>10</v>
      </c>
      <c r="K15" s="74">
        <v>40</v>
      </c>
      <c r="L15" s="74">
        <f>(K15*20)/40</f>
        <v>20</v>
      </c>
      <c r="M15" s="74">
        <v>40</v>
      </c>
      <c r="N15" s="74">
        <f>(M15*13)/40</f>
        <v>13</v>
      </c>
      <c r="O15" s="74">
        <v>40</v>
      </c>
      <c r="P15" s="74">
        <f>(O15*14)/40</f>
        <v>14</v>
      </c>
      <c r="Q15" s="74">
        <f>(H15+J15+L15+N15+P15)</f>
        <v>67</v>
      </c>
      <c r="R15" s="74">
        <v>40</v>
      </c>
      <c r="S15" s="74">
        <f>(R15*11)/40</f>
        <v>11</v>
      </c>
      <c r="T15" s="74">
        <v>40</v>
      </c>
      <c r="U15" s="74">
        <f>(T15*11)/40</f>
        <v>11</v>
      </c>
      <c r="V15" s="74">
        <v>40</v>
      </c>
      <c r="W15" s="74">
        <f>(V15*11)/40</f>
        <v>11</v>
      </c>
      <c r="X15" s="74">
        <f>(S15+U15+W15)*1</f>
        <v>33</v>
      </c>
      <c r="Y15" s="74">
        <f>Q15+X15</f>
        <v>100</v>
      </c>
      <c r="Z15" s="74" t="str">
        <f>VLOOKUP(Y15,$G$117:$H$124,2,1)</f>
        <v>A</v>
      </c>
    </row>
    <row r="16" spans="2:26" ht="24" customHeight="1" x14ac:dyDescent="0.55000000000000004">
      <c r="B16" s="134">
        <v>2</v>
      </c>
      <c r="C16" s="257">
        <v>68107301090</v>
      </c>
      <c r="D16" s="254" t="s">
        <v>99</v>
      </c>
      <c r="E16" s="255" t="s">
        <v>274</v>
      </c>
      <c r="F16" s="256" t="s">
        <v>275</v>
      </c>
      <c r="G16" s="75"/>
      <c r="H16" s="76"/>
      <c r="I16" s="75"/>
      <c r="J16" s="76"/>
      <c r="K16" s="75"/>
      <c r="L16" s="76"/>
      <c r="M16" s="75"/>
      <c r="N16" s="76"/>
      <c r="O16" s="75"/>
      <c r="P16" s="76"/>
      <c r="Q16" s="77"/>
      <c r="R16" s="75"/>
      <c r="S16" s="76"/>
      <c r="T16" s="75"/>
      <c r="U16" s="76"/>
      <c r="V16" s="75"/>
      <c r="W16" s="76"/>
      <c r="X16" s="75"/>
      <c r="Y16" s="76"/>
      <c r="Z16" s="78"/>
    </row>
    <row r="17" spans="2:26" ht="24" customHeight="1" x14ac:dyDescent="0.55000000000000004">
      <c r="B17" s="134">
        <v>3</v>
      </c>
      <c r="C17" s="253">
        <v>68107301091</v>
      </c>
      <c r="D17" s="264" t="s">
        <v>99</v>
      </c>
      <c r="E17" s="265" t="s">
        <v>276</v>
      </c>
      <c r="F17" s="266" t="s">
        <v>277</v>
      </c>
      <c r="G17" s="69"/>
      <c r="H17" s="79"/>
      <c r="I17" s="69"/>
      <c r="J17" s="79"/>
      <c r="K17" s="69"/>
      <c r="L17" s="79"/>
      <c r="M17" s="69"/>
      <c r="N17" s="79"/>
      <c r="O17" s="69"/>
      <c r="P17" s="79"/>
      <c r="Q17" s="73"/>
      <c r="R17" s="69"/>
      <c r="S17" s="79"/>
      <c r="T17" s="69"/>
      <c r="U17" s="79"/>
      <c r="V17" s="69"/>
      <c r="W17" s="79"/>
      <c r="X17" s="69"/>
      <c r="Y17" s="79"/>
      <c r="Z17" s="68"/>
    </row>
    <row r="18" spans="2:26" ht="24" customHeight="1" x14ac:dyDescent="0.55000000000000004">
      <c r="B18" s="134">
        <v>4</v>
      </c>
      <c r="C18" s="257">
        <v>68107301092</v>
      </c>
      <c r="D18" s="258" t="s">
        <v>99</v>
      </c>
      <c r="E18" s="259" t="s">
        <v>278</v>
      </c>
      <c r="F18" s="260" t="s">
        <v>279</v>
      </c>
      <c r="G18" s="69"/>
      <c r="H18" s="79"/>
      <c r="I18" s="69"/>
      <c r="J18" s="79"/>
      <c r="K18" s="69"/>
      <c r="L18" s="79"/>
      <c r="M18" s="69"/>
      <c r="N18" s="79"/>
      <c r="O18" s="69"/>
      <c r="P18" s="79"/>
      <c r="Q18" s="73"/>
      <c r="R18" s="69"/>
      <c r="S18" s="79"/>
      <c r="T18" s="69"/>
      <c r="U18" s="79"/>
      <c r="V18" s="69"/>
      <c r="W18" s="79"/>
      <c r="X18" s="69"/>
      <c r="Y18" s="79"/>
      <c r="Z18" s="68"/>
    </row>
    <row r="19" spans="2:26" ht="24" customHeight="1" x14ac:dyDescent="0.55000000000000004">
      <c r="B19" s="134">
        <v>5</v>
      </c>
      <c r="C19" s="253">
        <v>68107301093</v>
      </c>
      <c r="D19" s="254" t="s">
        <v>99</v>
      </c>
      <c r="E19" s="255" t="s">
        <v>280</v>
      </c>
      <c r="F19" s="256" t="s">
        <v>281</v>
      </c>
      <c r="G19" s="69"/>
      <c r="H19" s="79"/>
      <c r="I19" s="69"/>
      <c r="J19" s="79"/>
      <c r="K19" s="69"/>
      <c r="L19" s="79"/>
      <c r="M19" s="69"/>
      <c r="N19" s="79"/>
      <c r="O19" s="69"/>
      <c r="P19" s="79"/>
      <c r="Q19" s="73"/>
      <c r="R19" s="69"/>
      <c r="S19" s="79"/>
      <c r="T19" s="69"/>
      <c r="U19" s="79"/>
      <c r="V19" s="69"/>
      <c r="W19" s="79"/>
      <c r="X19" s="69"/>
      <c r="Y19" s="79"/>
      <c r="Z19" s="68"/>
    </row>
    <row r="20" spans="2:26" ht="21.75" customHeight="1" x14ac:dyDescent="0.55000000000000004">
      <c r="B20" s="134">
        <v>6</v>
      </c>
      <c r="C20" s="257">
        <v>68107301094</v>
      </c>
      <c r="D20" s="264" t="s">
        <v>99</v>
      </c>
      <c r="E20" s="265" t="s">
        <v>282</v>
      </c>
      <c r="F20" s="266" t="s">
        <v>283</v>
      </c>
      <c r="G20" s="80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</row>
    <row r="21" spans="2:26" ht="21.75" customHeight="1" x14ac:dyDescent="0.55000000000000004">
      <c r="B21" s="134">
        <v>7</v>
      </c>
      <c r="C21" s="253">
        <v>68107301095</v>
      </c>
      <c r="D21" s="258" t="s">
        <v>99</v>
      </c>
      <c r="E21" s="259" t="s">
        <v>284</v>
      </c>
      <c r="F21" s="260" t="s">
        <v>285</v>
      </c>
      <c r="G21" s="80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</row>
    <row r="22" spans="2:26" ht="21.75" customHeight="1" x14ac:dyDescent="0.55000000000000004">
      <c r="B22" s="134">
        <v>8</v>
      </c>
      <c r="C22" s="257">
        <v>68107301096</v>
      </c>
      <c r="D22" s="254" t="s">
        <v>99</v>
      </c>
      <c r="E22" s="255" t="s">
        <v>286</v>
      </c>
      <c r="F22" s="256" t="s">
        <v>287</v>
      </c>
      <c r="G22" s="80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</row>
    <row r="23" spans="2:26" ht="21.75" customHeight="1" x14ac:dyDescent="0.55000000000000004">
      <c r="B23" s="134">
        <v>9</v>
      </c>
      <c r="C23" s="253">
        <v>68107301097</v>
      </c>
      <c r="D23" s="284" t="s">
        <v>99</v>
      </c>
      <c r="E23" s="285" t="s">
        <v>288</v>
      </c>
      <c r="F23" s="286" t="s">
        <v>289</v>
      </c>
      <c r="G23" s="80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</row>
    <row r="24" spans="2:26" ht="21.75" customHeight="1" x14ac:dyDescent="0.55000000000000004">
      <c r="B24" s="134">
        <v>10</v>
      </c>
      <c r="C24" s="257">
        <v>68107301098</v>
      </c>
      <c r="D24" s="258" t="s">
        <v>99</v>
      </c>
      <c r="E24" s="259" t="s">
        <v>290</v>
      </c>
      <c r="F24" s="260" t="s">
        <v>291</v>
      </c>
      <c r="G24" s="80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</row>
    <row r="25" spans="2:26" ht="21.75" customHeight="1" x14ac:dyDescent="0.55000000000000004">
      <c r="B25" s="134">
        <v>11</v>
      </c>
      <c r="C25" s="253">
        <v>68107301099</v>
      </c>
      <c r="D25" s="287" t="s">
        <v>99</v>
      </c>
      <c r="E25" s="288" t="s">
        <v>292</v>
      </c>
      <c r="F25" s="289" t="s">
        <v>293</v>
      </c>
      <c r="G25" s="80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</row>
    <row r="26" spans="2:26" ht="21.75" customHeight="1" x14ac:dyDescent="0.55000000000000004">
      <c r="B26" s="134">
        <v>12</v>
      </c>
      <c r="C26" s="257">
        <v>68107301100</v>
      </c>
      <c r="D26" s="264" t="s">
        <v>99</v>
      </c>
      <c r="E26" s="265" t="s">
        <v>294</v>
      </c>
      <c r="F26" s="266" t="s">
        <v>295</v>
      </c>
      <c r="G26" s="80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</row>
    <row r="27" spans="2:26" ht="21.75" customHeight="1" x14ac:dyDescent="0.55000000000000004">
      <c r="B27" s="134">
        <v>13</v>
      </c>
      <c r="C27" s="253">
        <v>68107301101</v>
      </c>
      <c r="D27" s="258" t="s">
        <v>99</v>
      </c>
      <c r="E27" s="259" t="s">
        <v>296</v>
      </c>
      <c r="F27" s="260" t="s">
        <v>297</v>
      </c>
      <c r="G27" s="80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</row>
    <row r="28" spans="2:26" ht="21.75" customHeight="1" x14ac:dyDescent="0.55000000000000004">
      <c r="B28" s="134">
        <v>14</v>
      </c>
      <c r="C28" s="257">
        <v>68107301102</v>
      </c>
      <c r="D28" s="254" t="s">
        <v>99</v>
      </c>
      <c r="E28" s="255" t="s">
        <v>298</v>
      </c>
      <c r="F28" s="256" t="s">
        <v>299</v>
      </c>
      <c r="G28" s="80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</row>
    <row r="29" spans="2:26" ht="21.75" customHeight="1" x14ac:dyDescent="0.55000000000000004">
      <c r="B29" s="134">
        <v>15</v>
      </c>
      <c r="C29" s="253">
        <v>68107301103</v>
      </c>
      <c r="D29" s="264" t="s">
        <v>99</v>
      </c>
      <c r="E29" s="265" t="s">
        <v>298</v>
      </c>
      <c r="F29" s="266" t="s">
        <v>300</v>
      </c>
      <c r="G29" s="80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</row>
    <row r="30" spans="2:26" ht="21.75" customHeight="1" x14ac:dyDescent="0.55000000000000004">
      <c r="B30" s="134">
        <v>16</v>
      </c>
      <c r="C30" s="257">
        <v>68107301104</v>
      </c>
      <c r="D30" s="258" t="s">
        <v>99</v>
      </c>
      <c r="E30" s="259" t="s">
        <v>301</v>
      </c>
      <c r="F30" s="260" t="s">
        <v>302</v>
      </c>
      <c r="G30" s="80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</row>
    <row r="31" spans="2:26" ht="21.75" customHeight="1" x14ac:dyDescent="0.55000000000000004">
      <c r="B31" s="134">
        <v>17</v>
      </c>
      <c r="C31" s="253">
        <v>68107301105</v>
      </c>
      <c r="D31" s="254" t="s">
        <v>99</v>
      </c>
      <c r="E31" s="255" t="s">
        <v>303</v>
      </c>
      <c r="F31" s="256" t="s">
        <v>304</v>
      </c>
      <c r="G31" s="80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</row>
    <row r="32" spans="2:26" ht="21.75" customHeight="1" x14ac:dyDescent="0.55000000000000004">
      <c r="B32" s="134">
        <v>18</v>
      </c>
      <c r="C32" s="257">
        <v>68107301106</v>
      </c>
      <c r="D32" s="264" t="s">
        <v>99</v>
      </c>
      <c r="E32" s="265" t="s">
        <v>303</v>
      </c>
      <c r="F32" s="266" t="s">
        <v>305</v>
      </c>
      <c r="G32" s="80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</row>
    <row r="33" spans="2:26" ht="21.75" customHeight="1" x14ac:dyDescent="0.55000000000000004">
      <c r="B33" s="134">
        <v>19</v>
      </c>
      <c r="C33" s="253">
        <v>68107301107</v>
      </c>
      <c r="D33" s="258" t="s">
        <v>99</v>
      </c>
      <c r="E33" s="259" t="s">
        <v>306</v>
      </c>
      <c r="F33" s="260" t="s">
        <v>307</v>
      </c>
      <c r="G33" s="80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</row>
    <row r="34" spans="2:26" ht="21.75" customHeight="1" x14ac:dyDescent="0.55000000000000004">
      <c r="B34" s="134">
        <v>20</v>
      </c>
      <c r="C34" s="257">
        <v>68107301108</v>
      </c>
      <c r="D34" s="267" t="s">
        <v>99</v>
      </c>
      <c r="E34" s="268" t="s">
        <v>308</v>
      </c>
      <c r="F34" s="269" t="s">
        <v>309</v>
      </c>
      <c r="G34" s="80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</row>
    <row r="35" spans="2:26" ht="21.75" customHeight="1" x14ac:dyDescent="0.55000000000000004">
      <c r="B35" s="134">
        <v>21</v>
      </c>
      <c r="C35" s="253">
        <v>68107301109</v>
      </c>
      <c r="D35" s="264" t="s">
        <v>99</v>
      </c>
      <c r="E35" s="265" t="s">
        <v>310</v>
      </c>
      <c r="F35" s="266" t="s">
        <v>311</v>
      </c>
      <c r="G35" s="80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</row>
    <row r="36" spans="2:26" ht="21.75" customHeight="1" x14ac:dyDescent="0.55000000000000004">
      <c r="B36" s="134">
        <v>22</v>
      </c>
      <c r="C36" s="257">
        <v>68107301110</v>
      </c>
      <c r="D36" s="258" t="s">
        <v>99</v>
      </c>
      <c r="E36" s="259" t="s">
        <v>312</v>
      </c>
      <c r="F36" s="260" t="s">
        <v>313</v>
      </c>
      <c r="G36" s="80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</row>
    <row r="37" spans="2:26" ht="21.75" customHeight="1" x14ac:dyDescent="0.55000000000000004">
      <c r="B37" s="134">
        <v>23</v>
      </c>
      <c r="C37" s="253">
        <v>68107301111</v>
      </c>
      <c r="D37" s="267" t="s">
        <v>99</v>
      </c>
      <c r="E37" s="268" t="s">
        <v>314</v>
      </c>
      <c r="F37" s="269" t="s">
        <v>315</v>
      </c>
      <c r="G37" s="80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</row>
    <row r="38" spans="2:26" ht="21.75" customHeight="1" x14ac:dyDescent="0.55000000000000004">
      <c r="B38" s="134">
        <v>24</v>
      </c>
      <c r="C38" s="257">
        <v>68107301112</v>
      </c>
      <c r="D38" s="270" t="s">
        <v>99</v>
      </c>
      <c r="E38" s="271" t="s">
        <v>316</v>
      </c>
      <c r="F38" s="272" t="s">
        <v>107</v>
      </c>
      <c r="G38" s="80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</row>
    <row r="39" spans="2:26" ht="21.75" customHeight="1" x14ac:dyDescent="0.55000000000000004">
      <c r="B39" s="134">
        <v>25</v>
      </c>
      <c r="C39" s="253">
        <v>68107301113</v>
      </c>
      <c r="D39" s="254" t="s">
        <v>99</v>
      </c>
      <c r="E39" s="255" t="s">
        <v>317</v>
      </c>
      <c r="F39" s="256" t="s">
        <v>318</v>
      </c>
      <c r="G39" s="80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</row>
    <row r="40" spans="2:26" ht="21.75" customHeight="1" x14ac:dyDescent="0.55000000000000004">
      <c r="B40" s="134">
        <v>26</v>
      </c>
      <c r="C40" s="257">
        <v>68107301114</v>
      </c>
      <c r="D40" s="270" t="s">
        <v>99</v>
      </c>
      <c r="E40" s="271" t="s">
        <v>319</v>
      </c>
      <c r="F40" s="272" t="s">
        <v>320</v>
      </c>
      <c r="G40" s="80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</row>
    <row r="41" spans="2:26" ht="21.75" customHeight="1" x14ac:dyDescent="0.55000000000000004">
      <c r="B41" s="134">
        <v>27</v>
      </c>
      <c r="C41" s="253">
        <v>68107301115</v>
      </c>
      <c r="D41" s="254" t="s">
        <v>99</v>
      </c>
      <c r="E41" s="255" t="s">
        <v>321</v>
      </c>
      <c r="F41" s="256" t="s">
        <v>322</v>
      </c>
      <c r="G41" s="82"/>
      <c r="H41" s="83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</row>
    <row r="42" spans="2:26" ht="21.75" customHeight="1" x14ac:dyDescent="0.55000000000000004">
      <c r="B42" s="134">
        <v>28</v>
      </c>
      <c r="C42" s="257">
        <v>68107301116</v>
      </c>
      <c r="D42" s="290" t="s">
        <v>99</v>
      </c>
      <c r="E42" s="291" t="s">
        <v>323</v>
      </c>
      <c r="F42" s="292" t="s">
        <v>324</v>
      </c>
      <c r="G42" s="80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</row>
    <row r="43" spans="2:26" ht="21.75" customHeight="1" x14ac:dyDescent="0.55000000000000004">
      <c r="B43" s="134">
        <v>29</v>
      </c>
      <c r="C43" s="253">
        <v>68107301117</v>
      </c>
      <c r="D43" s="254" t="s">
        <v>99</v>
      </c>
      <c r="E43" s="255" t="s">
        <v>325</v>
      </c>
      <c r="F43" s="256" t="s">
        <v>326</v>
      </c>
      <c r="G43" s="80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</row>
    <row r="44" spans="2:26" ht="21.75" customHeight="1" x14ac:dyDescent="0.55000000000000004">
      <c r="B44" s="134">
        <v>30</v>
      </c>
      <c r="C44" s="257">
        <v>68107301118</v>
      </c>
      <c r="D44" s="264" t="s">
        <v>99</v>
      </c>
      <c r="E44" s="265" t="s">
        <v>327</v>
      </c>
      <c r="F44" s="266" t="s">
        <v>108</v>
      </c>
      <c r="G44" s="80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</row>
    <row r="45" spans="2:26" ht="21.75" customHeight="1" x14ac:dyDescent="0.55000000000000004">
      <c r="B45" s="134">
        <v>31</v>
      </c>
      <c r="C45" s="253">
        <v>68107301119</v>
      </c>
      <c r="D45" s="258" t="s">
        <v>99</v>
      </c>
      <c r="E45" s="259" t="s">
        <v>328</v>
      </c>
      <c r="F45" s="260" t="s">
        <v>329</v>
      </c>
      <c r="G45" s="80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</row>
    <row r="46" spans="2:26" ht="21.75" customHeight="1" x14ac:dyDescent="0.55000000000000004">
      <c r="B46" s="134">
        <v>32</v>
      </c>
      <c r="C46" s="257">
        <v>68107301120</v>
      </c>
      <c r="D46" s="258" t="s">
        <v>99</v>
      </c>
      <c r="E46" s="259" t="s">
        <v>330</v>
      </c>
      <c r="F46" s="260" t="s">
        <v>331</v>
      </c>
      <c r="G46" s="80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2:26" ht="21.75" customHeight="1" x14ac:dyDescent="0.55000000000000004">
      <c r="B47" s="134">
        <v>33</v>
      </c>
      <c r="C47" s="253">
        <v>68107301121</v>
      </c>
      <c r="D47" s="254" t="s">
        <v>99</v>
      </c>
      <c r="E47" s="255" t="s">
        <v>332</v>
      </c>
      <c r="F47" s="256" t="s">
        <v>333</v>
      </c>
      <c r="G47" s="80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2:26" ht="21.75" customHeight="1" x14ac:dyDescent="0.55000000000000004">
      <c r="B48" s="134">
        <v>34</v>
      </c>
      <c r="C48" s="257">
        <v>68107301122</v>
      </c>
      <c r="D48" s="264" t="s">
        <v>99</v>
      </c>
      <c r="E48" s="265" t="s">
        <v>334</v>
      </c>
      <c r="F48" s="266" t="s">
        <v>335</v>
      </c>
      <c r="G48" s="80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2:26" ht="21.75" customHeight="1" x14ac:dyDescent="0.55000000000000004">
      <c r="B49" s="134">
        <v>35</v>
      </c>
      <c r="C49" s="253">
        <v>68107301123</v>
      </c>
      <c r="D49" s="264" t="s">
        <v>99</v>
      </c>
      <c r="E49" s="265" t="s">
        <v>105</v>
      </c>
      <c r="F49" s="266" t="s">
        <v>336</v>
      </c>
      <c r="G49" s="80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2:26" ht="21.75" customHeight="1" x14ac:dyDescent="0.55000000000000004">
      <c r="B50" s="134">
        <v>36</v>
      </c>
      <c r="C50" s="257">
        <v>68107301124</v>
      </c>
      <c r="D50" s="270" t="s">
        <v>99</v>
      </c>
      <c r="E50" s="271" t="s">
        <v>337</v>
      </c>
      <c r="F50" s="272" t="s">
        <v>338</v>
      </c>
      <c r="G50" s="80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</row>
    <row r="51" spans="2:26" ht="21.75" customHeight="1" x14ac:dyDescent="0.55000000000000004">
      <c r="B51" s="134">
        <v>37</v>
      </c>
      <c r="C51" s="253">
        <v>68107301125</v>
      </c>
      <c r="D51" s="254" t="s">
        <v>99</v>
      </c>
      <c r="E51" s="255" t="s">
        <v>339</v>
      </c>
      <c r="F51" s="256" t="s">
        <v>340</v>
      </c>
      <c r="G51" s="80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</row>
    <row r="52" spans="2:26" ht="21.75" customHeight="1" x14ac:dyDescent="0.55000000000000004">
      <c r="B52" s="134">
        <v>38</v>
      </c>
      <c r="C52" s="257">
        <v>68107301126</v>
      </c>
      <c r="D52" s="270" t="s">
        <v>99</v>
      </c>
      <c r="E52" s="271" t="s">
        <v>341</v>
      </c>
      <c r="F52" s="272" t="s">
        <v>342</v>
      </c>
      <c r="G52" s="80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</row>
    <row r="53" spans="2:26" ht="21.75" customHeight="1" x14ac:dyDescent="0.55000000000000004">
      <c r="B53" s="134">
        <v>39</v>
      </c>
      <c r="C53" s="253">
        <v>68107301127</v>
      </c>
      <c r="D53" s="254" t="s">
        <v>99</v>
      </c>
      <c r="E53" s="255" t="s">
        <v>343</v>
      </c>
      <c r="F53" s="256" t="s">
        <v>344</v>
      </c>
      <c r="G53" s="80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</row>
    <row r="54" spans="2:26" ht="21.75" customHeight="1" x14ac:dyDescent="0.55000000000000004">
      <c r="B54" s="134">
        <v>40</v>
      </c>
      <c r="C54" s="257">
        <v>68107301128</v>
      </c>
      <c r="D54" s="270" t="s">
        <v>99</v>
      </c>
      <c r="E54" s="271" t="s">
        <v>345</v>
      </c>
      <c r="F54" s="272" t="s">
        <v>346</v>
      </c>
      <c r="G54" s="80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</row>
    <row r="55" spans="2:26" ht="21.75" customHeight="1" x14ac:dyDescent="0.55000000000000004">
      <c r="B55" s="134">
        <v>41</v>
      </c>
      <c r="C55" s="253">
        <v>68107301129</v>
      </c>
      <c r="D55" s="267" t="s">
        <v>99</v>
      </c>
      <c r="E55" s="268" t="s">
        <v>347</v>
      </c>
      <c r="F55" s="269" t="s">
        <v>348</v>
      </c>
      <c r="G55" s="80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</row>
    <row r="56" spans="2:26" ht="21.75" customHeight="1" x14ac:dyDescent="0.55000000000000004">
      <c r="B56" s="134">
        <v>42</v>
      </c>
      <c r="C56" s="257">
        <v>68107301130</v>
      </c>
      <c r="D56" s="270" t="s">
        <v>99</v>
      </c>
      <c r="E56" s="271" t="s">
        <v>349</v>
      </c>
      <c r="F56" s="272" t="s">
        <v>350</v>
      </c>
      <c r="G56" s="80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</row>
    <row r="57" spans="2:26" ht="21.75" customHeight="1" x14ac:dyDescent="0.55000000000000004">
      <c r="B57" s="134">
        <v>43</v>
      </c>
      <c r="C57" s="253">
        <v>68107301131</v>
      </c>
      <c r="D57" s="254" t="s">
        <v>99</v>
      </c>
      <c r="E57" s="255" t="s">
        <v>106</v>
      </c>
      <c r="F57" s="256" t="s">
        <v>351</v>
      </c>
      <c r="G57" s="80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</row>
    <row r="58" spans="2:26" ht="21.75" customHeight="1" x14ac:dyDescent="0.55000000000000004">
      <c r="B58" s="134">
        <v>44</v>
      </c>
      <c r="C58" s="257">
        <v>68107301132</v>
      </c>
      <c r="D58" s="264" t="s">
        <v>99</v>
      </c>
      <c r="E58" s="265" t="s">
        <v>352</v>
      </c>
      <c r="F58" s="266" t="s">
        <v>353</v>
      </c>
      <c r="G58" s="80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</row>
    <row r="59" spans="2:26" ht="21.75" customHeight="1" x14ac:dyDescent="0.55000000000000004">
      <c r="B59" s="134">
        <v>45</v>
      </c>
      <c r="C59" s="253">
        <v>68107301133</v>
      </c>
      <c r="D59" s="258" t="s">
        <v>99</v>
      </c>
      <c r="E59" s="259" t="s">
        <v>354</v>
      </c>
      <c r="F59" s="260" t="s">
        <v>100</v>
      </c>
      <c r="G59" s="80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</row>
    <row r="60" spans="2:26" ht="21.75" customHeight="1" x14ac:dyDescent="0.55000000000000004">
      <c r="B60" s="134">
        <v>46</v>
      </c>
      <c r="C60" s="257">
        <v>68107301134</v>
      </c>
      <c r="D60" s="254" t="s">
        <v>99</v>
      </c>
      <c r="E60" s="255" t="s">
        <v>355</v>
      </c>
      <c r="F60" s="256" t="s">
        <v>356</v>
      </c>
      <c r="G60" s="80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</row>
    <row r="61" spans="2:26" ht="21.75" customHeight="1" x14ac:dyDescent="0.55000000000000004">
      <c r="B61" s="134">
        <v>47</v>
      </c>
      <c r="C61" s="253">
        <v>68107301135</v>
      </c>
      <c r="D61" s="270" t="s">
        <v>99</v>
      </c>
      <c r="E61" s="271" t="s">
        <v>357</v>
      </c>
      <c r="F61" s="272" t="s">
        <v>358</v>
      </c>
      <c r="G61" s="80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</row>
    <row r="62" spans="2:26" ht="21.75" customHeight="1" x14ac:dyDescent="0.55000000000000004">
      <c r="B62" s="134">
        <v>48</v>
      </c>
      <c r="C62" s="257">
        <v>68107301136</v>
      </c>
      <c r="D62" s="267" t="s">
        <v>99</v>
      </c>
      <c r="E62" s="268" t="s">
        <v>359</v>
      </c>
      <c r="F62" s="269" t="s">
        <v>360</v>
      </c>
      <c r="G62" s="80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</row>
    <row r="63" spans="2:26" ht="21.75" customHeight="1" x14ac:dyDescent="0.55000000000000004">
      <c r="B63" s="134">
        <v>49</v>
      </c>
      <c r="C63" s="253">
        <v>68107301137</v>
      </c>
      <c r="D63" s="293" t="s">
        <v>99</v>
      </c>
      <c r="E63" s="294" t="s">
        <v>361</v>
      </c>
      <c r="F63" s="295" t="s">
        <v>362</v>
      </c>
      <c r="G63" s="80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</row>
    <row r="64" spans="2:26" ht="21.75" customHeight="1" x14ac:dyDescent="0.55000000000000004">
      <c r="B64" s="134">
        <v>50</v>
      </c>
      <c r="C64" s="257">
        <v>68107301138</v>
      </c>
      <c r="D64" s="254" t="s">
        <v>99</v>
      </c>
      <c r="E64" s="255" t="s">
        <v>363</v>
      </c>
      <c r="F64" s="256" t="s">
        <v>364</v>
      </c>
      <c r="G64" s="80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</row>
    <row r="65" spans="2:26" ht="21.75" customHeight="1" x14ac:dyDescent="0.55000000000000004">
      <c r="B65" s="134">
        <v>51</v>
      </c>
      <c r="C65" s="253">
        <v>68107301139</v>
      </c>
      <c r="D65" s="270" t="s">
        <v>99</v>
      </c>
      <c r="E65" s="271" t="s">
        <v>365</v>
      </c>
      <c r="F65" s="272" t="s">
        <v>366</v>
      </c>
      <c r="G65" s="80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</row>
    <row r="66" spans="2:26" ht="21.75" customHeight="1" x14ac:dyDescent="0.55000000000000004">
      <c r="B66" s="134">
        <v>52</v>
      </c>
      <c r="C66" s="257">
        <v>68107301140</v>
      </c>
      <c r="D66" s="287" t="s">
        <v>99</v>
      </c>
      <c r="E66" s="288" t="s">
        <v>367</v>
      </c>
      <c r="F66" s="289" t="s">
        <v>368</v>
      </c>
      <c r="G66" s="80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</row>
    <row r="67" spans="2:26" ht="21.75" customHeight="1" x14ac:dyDescent="0.55000000000000004">
      <c r="B67" s="134">
        <v>53</v>
      </c>
      <c r="C67" s="253">
        <v>68107301141</v>
      </c>
      <c r="D67" s="270" t="s">
        <v>99</v>
      </c>
      <c r="E67" s="271" t="s">
        <v>369</v>
      </c>
      <c r="F67" s="272" t="s">
        <v>370</v>
      </c>
      <c r="G67" s="80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</row>
    <row r="68" spans="2:26" ht="21.75" customHeight="1" x14ac:dyDescent="0.55000000000000004">
      <c r="B68" s="134">
        <v>54</v>
      </c>
      <c r="C68" s="257">
        <v>68107301142</v>
      </c>
      <c r="D68" s="261" t="s">
        <v>99</v>
      </c>
      <c r="E68" s="262" t="s">
        <v>371</v>
      </c>
      <c r="F68" s="263" t="s">
        <v>372</v>
      </c>
      <c r="G68" s="80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  <row r="69" spans="2:26" ht="21.75" customHeight="1" x14ac:dyDescent="0.55000000000000004">
      <c r="B69" s="134">
        <v>55</v>
      </c>
      <c r="C69" s="253">
        <v>68107301143</v>
      </c>
      <c r="D69" s="270" t="s">
        <v>99</v>
      </c>
      <c r="E69" s="271" t="s">
        <v>373</v>
      </c>
      <c r="F69" s="272" t="s">
        <v>374</v>
      </c>
      <c r="G69" s="80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</row>
    <row r="70" spans="2:26" ht="21.75" customHeight="1" x14ac:dyDescent="0.55000000000000004">
      <c r="B70" s="134">
        <v>56</v>
      </c>
      <c r="C70" s="257">
        <v>68107301144</v>
      </c>
      <c r="D70" s="254" t="s">
        <v>99</v>
      </c>
      <c r="E70" s="255" t="s">
        <v>375</v>
      </c>
      <c r="F70" s="256" t="s">
        <v>376</v>
      </c>
      <c r="G70" s="80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</row>
    <row r="71" spans="2:26" ht="21.75" customHeight="1" x14ac:dyDescent="0.55000000000000004">
      <c r="B71" s="134">
        <v>57</v>
      </c>
      <c r="C71" s="253">
        <v>68107301145</v>
      </c>
      <c r="D71" s="270" t="s">
        <v>99</v>
      </c>
      <c r="E71" s="271" t="s">
        <v>377</v>
      </c>
      <c r="F71" s="272" t="s">
        <v>378</v>
      </c>
      <c r="G71" s="80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</row>
    <row r="72" spans="2:26" ht="21.75" customHeight="1" x14ac:dyDescent="0.55000000000000004">
      <c r="B72" s="134">
        <v>58</v>
      </c>
      <c r="C72" s="257">
        <v>68107301146</v>
      </c>
      <c r="D72" s="254" t="s">
        <v>99</v>
      </c>
      <c r="E72" s="255" t="s">
        <v>377</v>
      </c>
      <c r="F72" s="256" t="s">
        <v>379</v>
      </c>
      <c r="G72" s="80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</row>
    <row r="73" spans="2:26" ht="21.75" customHeight="1" x14ac:dyDescent="0.55000000000000004">
      <c r="B73" s="134">
        <v>59</v>
      </c>
      <c r="C73" s="253">
        <v>68107301147</v>
      </c>
      <c r="D73" s="270" t="s">
        <v>99</v>
      </c>
      <c r="E73" s="271" t="s">
        <v>380</v>
      </c>
      <c r="F73" s="272" t="s">
        <v>381</v>
      </c>
      <c r="G73" s="80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</row>
    <row r="74" spans="2:26" ht="21.75" customHeight="1" x14ac:dyDescent="0.55000000000000004">
      <c r="B74" s="134">
        <v>60</v>
      </c>
      <c r="C74" s="257">
        <v>68107301148</v>
      </c>
      <c r="D74" s="254" t="s">
        <v>99</v>
      </c>
      <c r="E74" s="255" t="s">
        <v>382</v>
      </c>
      <c r="F74" s="256" t="s">
        <v>383</v>
      </c>
      <c r="G74" s="82"/>
      <c r="H74" s="83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</row>
    <row r="75" spans="2:26" ht="21.75" customHeight="1" x14ac:dyDescent="0.55000000000000004">
      <c r="B75" s="134">
        <v>61</v>
      </c>
      <c r="C75" s="253">
        <v>68107301149</v>
      </c>
      <c r="D75" s="270" t="s">
        <v>99</v>
      </c>
      <c r="E75" s="271" t="s">
        <v>384</v>
      </c>
      <c r="F75" s="272" t="s">
        <v>172</v>
      </c>
      <c r="G75" s="80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</row>
    <row r="76" spans="2:26" ht="21.75" customHeight="1" x14ac:dyDescent="0.55000000000000004">
      <c r="B76" s="134">
        <v>62</v>
      </c>
      <c r="C76" s="257">
        <v>68107301150</v>
      </c>
      <c r="D76" s="254" t="s">
        <v>99</v>
      </c>
      <c r="E76" s="255" t="s">
        <v>385</v>
      </c>
      <c r="F76" s="256" t="s">
        <v>386</v>
      </c>
      <c r="G76" s="80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</row>
    <row r="77" spans="2:26" ht="21.75" customHeight="1" x14ac:dyDescent="0.55000000000000004">
      <c r="B77" s="134">
        <v>63</v>
      </c>
      <c r="C77" s="253">
        <v>68107301151</v>
      </c>
      <c r="D77" s="270" t="s">
        <v>99</v>
      </c>
      <c r="E77" s="271" t="s">
        <v>387</v>
      </c>
      <c r="F77" s="272" t="s">
        <v>388</v>
      </c>
      <c r="G77" s="80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</row>
    <row r="78" spans="2:26" ht="21.75" customHeight="1" x14ac:dyDescent="0.55000000000000004">
      <c r="B78" s="134">
        <v>64</v>
      </c>
      <c r="C78" s="257">
        <v>68107301152</v>
      </c>
      <c r="D78" s="254" t="s">
        <v>99</v>
      </c>
      <c r="E78" s="255" t="s">
        <v>389</v>
      </c>
      <c r="F78" s="256" t="s">
        <v>390</v>
      </c>
      <c r="G78" s="80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</row>
    <row r="79" spans="2:26" ht="21.75" customHeight="1" x14ac:dyDescent="0.55000000000000004">
      <c r="B79" s="134">
        <v>65</v>
      </c>
      <c r="C79" s="253">
        <v>68107301153</v>
      </c>
      <c r="D79" s="270" t="s">
        <v>99</v>
      </c>
      <c r="E79" s="271" t="s">
        <v>391</v>
      </c>
      <c r="F79" s="272" t="s">
        <v>392</v>
      </c>
      <c r="G79" s="80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</row>
    <row r="80" spans="2:26" ht="21.75" customHeight="1" x14ac:dyDescent="0.55000000000000004">
      <c r="B80" s="134">
        <v>66</v>
      </c>
      <c r="C80" s="257">
        <v>68107301154</v>
      </c>
      <c r="D80" s="254" t="s">
        <v>99</v>
      </c>
      <c r="E80" s="255" t="s">
        <v>393</v>
      </c>
      <c r="F80" s="256" t="s">
        <v>394</v>
      </c>
      <c r="G80" s="80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</row>
    <row r="81" spans="2:26" ht="21.75" customHeight="1" x14ac:dyDescent="0.55000000000000004">
      <c r="B81" s="134">
        <v>67</v>
      </c>
      <c r="C81" s="253">
        <v>68107301155</v>
      </c>
      <c r="D81" s="270" t="s">
        <v>99</v>
      </c>
      <c r="E81" s="271" t="s">
        <v>395</v>
      </c>
      <c r="F81" s="272" t="s">
        <v>396</v>
      </c>
      <c r="G81" s="80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</row>
    <row r="82" spans="2:26" ht="21.75" customHeight="1" x14ac:dyDescent="0.55000000000000004">
      <c r="B82" s="134">
        <v>68</v>
      </c>
      <c r="C82" s="257">
        <v>68107301156</v>
      </c>
      <c r="D82" s="254" t="s">
        <v>99</v>
      </c>
      <c r="E82" s="255" t="s">
        <v>397</v>
      </c>
      <c r="F82" s="256" t="s">
        <v>398</v>
      </c>
      <c r="G82" s="80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</row>
    <row r="83" spans="2:26" ht="21.75" customHeight="1" x14ac:dyDescent="0.55000000000000004">
      <c r="B83" s="134">
        <v>69</v>
      </c>
      <c r="C83" s="253">
        <v>68107301157</v>
      </c>
      <c r="D83" s="270" t="s">
        <v>99</v>
      </c>
      <c r="E83" s="271" t="s">
        <v>399</v>
      </c>
      <c r="F83" s="272" t="s">
        <v>400</v>
      </c>
      <c r="G83" s="80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</row>
    <row r="84" spans="2:26" ht="21.75" customHeight="1" x14ac:dyDescent="0.55000000000000004">
      <c r="B84" s="134">
        <v>70</v>
      </c>
      <c r="C84" s="257">
        <v>68107301158</v>
      </c>
      <c r="D84" s="254" t="s">
        <v>3</v>
      </c>
      <c r="E84" s="255" t="s">
        <v>401</v>
      </c>
      <c r="F84" s="256" t="s">
        <v>402</v>
      </c>
      <c r="G84" s="80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</row>
    <row r="85" spans="2:26" ht="21.75" customHeight="1" x14ac:dyDescent="0.55000000000000004">
      <c r="B85" s="134">
        <v>71</v>
      </c>
      <c r="C85" s="253">
        <v>68107301159</v>
      </c>
      <c r="D85" s="270" t="s">
        <v>99</v>
      </c>
      <c r="E85" s="271" t="s">
        <v>403</v>
      </c>
      <c r="F85" s="272" t="s">
        <v>404</v>
      </c>
      <c r="G85" s="80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</row>
    <row r="86" spans="2:26" ht="21.75" customHeight="1" x14ac:dyDescent="0.55000000000000004">
      <c r="B86" s="134">
        <v>72</v>
      </c>
      <c r="C86" s="257">
        <v>68107301160</v>
      </c>
      <c r="D86" s="254" t="s">
        <v>99</v>
      </c>
      <c r="E86" s="255" t="s">
        <v>405</v>
      </c>
      <c r="F86" s="256" t="s">
        <v>406</v>
      </c>
      <c r="G86" s="80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</row>
    <row r="87" spans="2:26" ht="21.75" customHeight="1" x14ac:dyDescent="0.55000000000000004">
      <c r="B87" s="134">
        <v>73</v>
      </c>
      <c r="C87" s="253">
        <v>68107301161</v>
      </c>
      <c r="D87" s="270" t="s">
        <v>99</v>
      </c>
      <c r="E87" s="271" t="s">
        <v>407</v>
      </c>
      <c r="F87" s="272" t="s">
        <v>408</v>
      </c>
      <c r="G87" s="80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</row>
    <row r="88" spans="2:26" ht="21.75" customHeight="1" x14ac:dyDescent="0.55000000000000004">
      <c r="B88" s="134">
        <v>74</v>
      </c>
      <c r="C88" s="257">
        <v>68107301162</v>
      </c>
      <c r="D88" s="267" t="s">
        <v>99</v>
      </c>
      <c r="E88" s="268" t="s">
        <v>409</v>
      </c>
      <c r="F88" s="269" t="s">
        <v>410</v>
      </c>
      <c r="G88" s="80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</row>
    <row r="89" spans="2:26" ht="21.75" customHeight="1" x14ac:dyDescent="0.55000000000000004">
      <c r="B89" s="134">
        <v>75</v>
      </c>
      <c r="C89" s="253">
        <v>68107301163</v>
      </c>
      <c r="D89" s="270" t="s">
        <v>99</v>
      </c>
      <c r="E89" s="271" t="s">
        <v>411</v>
      </c>
      <c r="F89" s="272" t="s">
        <v>412</v>
      </c>
      <c r="G89" s="80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</row>
    <row r="90" spans="2:26" ht="21.75" customHeight="1" x14ac:dyDescent="0.55000000000000004">
      <c r="B90" s="134">
        <v>76</v>
      </c>
      <c r="C90" s="257">
        <v>68107301164</v>
      </c>
      <c r="D90" s="287" t="s">
        <v>99</v>
      </c>
      <c r="E90" s="288" t="s">
        <v>413</v>
      </c>
      <c r="F90" s="289" t="s">
        <v>414</v>
      </c>
      <c r="G90" s="80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</row>
    <row r="91" spans="2:26" ht="21.75" customHeight="1" x14ac:dyDescent="0.55000000000000004">
      <c r="B91" s="134">
        <v>77</v>
      </c>
      <c r="C91" s="253">
        <v>68107301165</v>
      </c>
      <c r="D91" s="270" t="s">
        <v>99</v>
      </c>
      <c r="E91" s="271" t="s">
        <v>415</v>
      </c>
      <c r="F91" s="272" t="s">
        <v>416</v>
      </c>
      <c r="G91" s="80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</row>
    <row r="92" spans="2:26" ht="21.75" customHeight="1" x14ac:dyDescent="0.55000000000000004">
      <c r="B92" s="134">
        <v>78</v>
      </c>
      <c r="C92" s="257">
        <v>68107301166</v>
      </c>
      <c r="D92" s="254" t="s">
        <v>99</v>
      </c>
      <c r="E92" s="255" t="s">
        <v>417</v>
      </c>
      <c r="F92" s="256" t="s">
        <v>418</v>
      </c>
      <c r="G92" s="80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</row>
    <row r="93" spans="2:26" ht="21.75" customHeight="1" x14ac:dyDescent="0.55000000000000004">
      <c r="B93" s="134">
        <v>79</v>
      </c>
      <c r="C93" s="253">
        <v>68107301167</v>
      </c>
      <c r="D93" s="270" t="s">
        <v>3</v>
      </c>
      <c r="E93" s="271" t="s">
        <v>419</v>
      </c>
      <c r="F93" s="272" t="s">
        <v>420</v>
      </c>
      <c r="G93" s="80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</row>
    <row r="94" spans="2:26" ht="21.75" customHeight="1" x14ac:dyDescent="0.55000000000000004">
      <c r="B94" s="134">
        <v>80</v>
      </c>
      <c r="C94" s="257">
        <v>68107301168</v>
      </c>
      <c r="D94" s="296" t="s">
        <v>99</v>
      </c>
      <c r="E94" s="297" t="s">
        <v>421</v>
      </c>
      <c r="F94" s="298" t="s">
        <v>422</v>
      </c>
      <c r="G94" s="80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</row>
    <row r="95" spans="2:26" ht="21.75" customHeight="1" x14ac:dyDescent="0.55000000000000004">
      <c r="B95" s="134">
        <v>81</v>
      </c>
      <c r="C95" s="253">
        <v>68107301169</v>
      </c>
      <c r="D95" s="270" t="s">
        <v>99</v>
      </c>
      <c r="E95" s="271" t="s">
        <v>423</v>
      </c>
      <c r="F95" s="272" t="s">
        <v>150</v>
      </c>
      <c r="G95" s="80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</row>
    <row r="96" spans="2:26" ht="21.75" customHeight="1" x14ac:dyDescent="0.55000000000000004">
      <c r="B96" s="134">
        <v>82</v>
      </c>
      <c r="C96" s="257">
        <v>68107301170</v>
      </c>
      <c r="D96" s="254" t="s">
        <v>99</v>
      </c>
      <c r="E96" s="255" t="s">
        <v>424</v>
      </c>
      <c r="F96" s="256" t="s">
        <v>425</v>
      </c>
      <c r="G96" s="80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</row>
    <row r="97" spans="2:26" ht="21.75" customHeight="1" x14ac:dyDescent="0.55000000000000004">
      <c r="B97" s="134">
        <v>83</v>
      </c>
      <c r="C97" s="253">
        <v>68107301171</v>
      </c>
      <c r="D97" s="270" t="s">
        <v>99</v>
      </c>
      <c r="E97" s="271" t="s">
        <v>426</v>
      </c>
      <c r="F97" s="272" t="s">
        <v>427</v>
      </c>
      <c r="G97" s="80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</row>
    <row r="98" spans="2:26" ht="21.75" customHeight="1" x14ac:dyDescent="0.55000000000000004">
      <c r="B98" s="134">
        <v>84</v>
      </c>
      <c r="C98" s="257">
        <v>68107301172</v>
      </c>
      <c r="D98" s="254" t="s">
        <v>99</v>
      </c>
      <c r="E98" s="255" t="s">
        <v>428</v>
      </c>
      <c r="F98" s="256" t="s">
        <v>429</v>
      </c>
      <c r="G98" s="80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</row>
    <row r="99" spans="2:26" ht="21.75" customHeight="1" x14ac:dyDescent="0.55000000000000004">
      <c r="B99" s="134">
        <v>85</v>
      </c>
      <c r="C99" s="253">
        <v>68107301173</v>
      </c>
      <c r="D99" s="270" t="s">
        <v>99</v>
      </c>
      <c r="E99" s="271" t="s">
        <v>109</v>
      </c>
      <c r="F99" s="272" t="s">
        <v>430</v>
      </c>
      <c r="G99" s="80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</row>
    <row r="100" spans="2:26" ht="21.75" customHeight="1" x14ac:dyDescent="0.55000000000000004">
      <c r="B100" s="134">
        <v>86</v>
      </c>
      <c r="C100" s="257">
        <v>68107301174</v>
      </c>
      <c r="D100" s="254" t="s">
        <v>99</v>
      </c>
      <c r="E100" s="255" t="s">
        <v>431</v>
      </c>
      <c r="F100" s="256" t="s">
        <v>432</v>
      </c>
      <c r="G100" s="80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</row>
    <row r="101" spans="2:26" ht="21.75" customHeight="1" x14ac:dyDescent="0.55000000000000004">
      <c r="B101" s="134">
        <v>87</v>
      </c>
      <c r="C101" s="253">
        <v>68107301175</v>
      </c>
      <c r="D101" s="264" t="s">
        <v>99</v>
      </c>
      <c r="E101" s="265" t="s">
        <v>433</v>
      </c>
      <c r="F101" s="266" t="s">
        <v>434</v>
      </c>
      <c r="G101" s="80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</row>
    <row r="102" spans="2:26" s="84" customFormat="1" ht="21" customHeight="1" x14ac:dyDescent="0.55000000000000004">
      <c r="F102" s="85" t="s">
        <v>23</v>
      </c>
      <c r="G102" s="69">
        <f>MAX(G15:G101)</f>
        <v>30</v>
      </c>
      <c r="H102" s="69">
        <f>MAX(H15:H101)</f>
        <v>10</v>
      </c>
      <c r="I102" s="69">
        <f>MAX(I15:I101)</f>
        <v>40</v>
      </c>
      <c r="J102" s="69">
        <f>MAX(J15:J101)</f>
        <v>10</v>
      </c>
      <c r="K102" s="69">
        <f>MAX(K15:K101)</f>
        <v>40</v>
      </c>
      <c r="L102" s="69">
        <f>MAX(L15:L101)</f>
        <v>20</v>
      </c>
      <c r="M102" s="69">
        <f>MAX(M15:M101)</f>
        <v>40</v>
      </c>
      <c r="N102" s="69">
        <f>MAX(N15:N101)</f>
        <v>13</v>
      </c>
      <c r="O102" s="69">
        <f>MAX(O15:O101)</f>
        <v>40</v>
      </c>
      <c r="P102" s="69">
        <f>MAX(P15:P101)</f>
        <v>14</v>
      </c>
      <c r="Q102" s="69">
        <f>MAX(Q15:Q101)</f>
        <v>67</v>
      </c>
      <c r="R102" s="69">
        <f>MAX(R15:R101)</f>
        <v>40</v>
      </c>
      <c r="S102" s="69">
        <f>MAX(S15:S101)</f>
        <v>11</v>
      </c>
      <c r="T102" s="69">
        <f>MAX(T15:T101)</f>
        <v>40</v>
      </c>
      <c r="U102" s="69">
        <f>MAX(U15:U101)</f>
        <v>11</v>
      </c>
      <c r="V102" s="69">
        <f>MAX(V15:V101)</f>
        <v>40</v>
      </c>
      <c r="W102" s="69">
        <f>MAX(W15:W101)</f>
        <v>11</v>
      </c>
      <c r="X102" s="69">
        <f>MAX(X15:X101)</f>
        <v>33</v>
      </c>
      <c r="Y102" s="69">
        <f>MAX(Y15:Y101)</f>
        <v>100</v>
      </c>
      <c r="Z102" s="86"/>
    </row>
    <row r="103" spans="2:26" s="84" customFormat="1" ht="21" customHeight="1" x14ac:dyDescent="0.55000000000000004">
      <c r="F103" s="85" t="s">
        <v>24</v>
      </c>
      <c r="G103" s="69">
        <f>MIN(G15:G101)</f>
        <v>30</v>
      </c>
      <c r="H103" s="69">
        <f>MIN(H15:H101)</f>
        <v>10</v>
      </c>
      <c r="I103" s="69">
        <f>MIN(I15:I101)</f>
        <v>40</v>
      </c>
      <c r="J103" s="69">
        <f>MIN(J15:J101)</f>
        <v>10</v>
      </c>
      <c r="K103" s="69">
        <f>MIN(K15:K101)</f>
        <v>40</v>
      </c>
      <c r="L103" s="69">
        <f>MIN(L15:L101)</f>
        <v>20</v>
      </c>
      <c r="M103" s="69">
        <f>MIN(M15:M101)</f>
        <v>40</v>
      </c>
      <c r="N103" s="69">
        <f>MIN(N15:N101)</f>
        <v>13</v>
      </c>
      <c r="O103" s="69">
        <f>MIN(O15:O101)</f>
        <v>40</v>
      </c>
      <c r="P103" s="69">
        <f>MIN(P15:P101)</f>
        <v>14</v>
      </c>
      <c r="Q103" s="69">
        <f>MIN(Q15:Q101)</f>
        <v>67</v>
      </c>
      <c r="R103" s="69">
        <f>MIN(R15:R101)</f>
        <v>40</v>
      </c>
      <c r="S103" s="69">
        <f>MIN(S15:S101)</f>
        <v>11</v>
      </c>
      <c r="T103" s="69">
        <f>MIN(T15:T101)</f>
        <v>40</v>
      </c>
      <c r="U103" s="69">
        <f>MIN(U15:U101)</f>
        <v>11</v>
      </c>
      <c r="V103" s="69">
        <f>MIN(V15:V101)</f>
        <v>40</v>
      </c>
      <c r="W103" s="69">
        <f>MIN(W15:W101)</f>
        <v>11</v>
      </c>
      <c r="X103" s="69">
        <f>MIN(X15:X101)</f>
        <v>33</v>
      </c>
      <c r="Y103" s="69">
        <f>MIN(Y15:Y101)</f>
        <v>100</v>
      </c>
      <c r="Z103" s="86"/>
    </row>
    <row r="104" spans="2:26" s="84" customFormat="1" ht="21" customHeight="1" x14ac:dyDescent="0.55000000000000004">
      <c r="F104" s="87" t="s">
        <v>25</v>
      </c>
      <c r="G104" s="69">
        <f>AVERAGE(G15:G101)</f>
        <v>30</v>
      </c>
      <c r="H104" s="69">
        <f>AVERAGE(H15:H101)</f>
        <v>10</v>
      </c>
      <c r="I104" s="69">
        <f>AVERAGE(I15:I101)</f>
        <v>40</v>
      </c>
      <c r="J104" s="69">
        <f>AVERAGE(J15:J101)</f>
        <v>10</v>
      </c>
      <c r="K104" s="69">
        <f>AVERAGE(K15:K101)</f>
        <v>40</v>
      </c>
      <c r="L104" s="69">
        <f>AVERAGE(L15:L101)</f>
        <v>20</v>
      </c>
      <c r="M104" s="69">
        <f>AVERAGE(M15:M101)</f>
        <v>40</v>
      </c>
      <c r="N104" s="69">
        <f>AVERAGE(N15:N101)</f>
        <v>13</v>
      </c>
      <c r="O104" s="69">
        <f>AVERAGE(O15:O101)</f>
        <v>40</v>
      </c>
      <c r="P104" s="69">
        <f>AVERAGE(P15:P101)</f>
        <v>14</v>
      </c>
      <c r="Q104" s="69">
        <f>AVERAGE(Q15:Q101)</f>
        <v>67</v>
      </c>
      <c r="R104" s="69">
        <f>AVERAGE(R15:R101)</f>
        <v>40</v>
      </c>
      <c r="S104" s="69">
        <f>AVERAGE(S15:S101)</f>
        <v>11</v>
      </c>
      <c r="T104" s="69">
        <f>AVERAGE(T15:T101)</f>
        <v>40</v>
      </c>
      <c r="U104" s="69">
        <f>AVERAGE(U15:U101)</f>
        <v>11</v>
      </c>
      <c r="V104" s="69">
        <f>AVERAGE(V15:V101)</f>
        <v>40</v>
      </c>
      <c r="W104" s="69">
        <f>AVERAGE(W15:W101)</f>
        <v>11</v>
      </c>
      <c r="X104" s="69">
        <f>AVERAGE(X15:X101)</f>
        <v>33</v>
      </c>
      <c r="Y104" s="69">
        <f>AVERAGE(Y15:Y101)</f>
        <v>100</v>
      </c>
      <c r="Z104" s="86"/>
    </row>
    <row r="105" spans="2:26" s="84" customFormat="1" ht="21" customHeight="1" x14ac:dyDescent="0.55000000000000004">
      <c r="B105" s="88"/>
      <c r="D105" s="88"/>
      <c r="F105" s="87" t="s">
        <v>26</v>
      </c>
      <c r="G105" s="69" t="e">
        <f>STDEV(G15:G101)</f>
        <v>#DIV/0!</v>
      </c>
      <c r="H105" s="69" t="e">
        <f>STDEV(H15:H101)</f>
        <v>#DIV/0!</v>
      </c>
      <c r="I105" s="69" t="e">
        <f>STDEV(I15:I101)</f>
        <v>#DIV/0!</v>
      </c>
      <c r="J105" s="69" t="e">
        <f>STDEV(J15:J95)</f>
        <v>#DIV/0!</v>
      </c>
      <c r="K105" s="69" t="e">
        <f>STDEV(K15:K101)</f>
        <v>#DIV/0!</v>
      </c>
      <c r="L105" s="69" t="e">
        <f>STDEV(L15:L101)</f>
        <v>#DIV/0!</v>
      </c>
      <c r="M105" s="69" t="e">
        <f>STDEV(M15:M101)</f>
        <v>#DIV/0!</v>
      </c>
      <c r="N105" s="69" t="e">
        <f>STDEV(N15:N101)</f>
        <v>#DIV/0!</v>
      </c>
      <c r="O105" s="69" t="e">
        <f>STDEV(O15:O101)</f>
        <v>#DIV/0!</v>
      </c>
      <c r="P105" s="69" t="e">
        <f>STDEV(P15:P101)</f>
        <v>#DIV/0!</v>
      </c>
      <c r="Q105" s="69" t="e">
        <f>STDEV(Q15:Q101)</f>
        <v>#DIV/0!</v>
      </c>
      <c r="R105" s="69" t="e">
        <f>STDEV(R15:R101)</f>
        <v>#DIV/0!</v>
      </c>
      <c r="S105" s="69" t="e">
        <f>STDEV(S15:S101)</f>
        <v>#DIV/0!</v>
      </c>
      <c r="T105" s="69" t="e">
        <f>STDEV(T15:T101)</f>
        <v>#DIV/0!</v>
      </c>
      <c r="U105" s="69" t="e">
        <f>STDEV(U15:U101)</f>
        <v>#DIV/0!</v>
      </c>
      <c r="V105" s="69" t="e">
        <f>STDEV(V15:V101)</f>
        <v>#DIV/0!</v>
      </c>
      <c r="W105" s="69" t="e">
        <f>STDEV(W15:W101)</f>
        <v>#DIV/0!</v>
      </c>
      <c r="X105" s="69" t="e">
        <f>STDEV(X15:X101)</f>
        <v>#DIV/0!</v>
      </c>
      <c r="Y105" s="69" t="e">
        <f>STDEV(Y15:Y101)</f>
        <v>#DIV/0!</v>
      </c>
      <c r="Z105" s="86"/>
    </row>
    <row r="106" spans="2:26" s="84" customFormat="1" ht="21" customHeight="1" x14ac:dyDescent="0.55000000000000004">
      <c r="D106" s="88"/>
      <c r="F106" s="203" t="s">
        <v>60</v>
      </c>
      <c r="G106" s="204"/>
      <c r="H106" s="204"/>
      <c r="I106" s="204"/>
      <c r="J106" s="204"/>
      <c r="K106" s="205"/>
      <c r="L106" s="206" t="s">
        <v>15</v>
      </c>
      <c r="M106" s="207"/>
      <c r="N106" s="207"/>
      <c r="O106" s="207"/>
      <c r="P106" s="207"/>
      <c r="Q106" s="208"/>
      <c r="R106" s="89"/>
      <c r="U106" s="90"/>
    </row>
    <row r="107" spans="2:26" s="84" customFormat="1" ht="21" customHeight="1" x14ac:dyDescent="0.55000000000000004">
      <c r="B107" s="91"/>
      <c r="F107" s="89" t="s">
        <v>61</v>
      </c>
      <c r="H107" s="92" t="s">
        <v>62</v>
      </c>
      <c r="J107" s="93" t="s">
        <v>16</v>
      </c>
      <c r="K107" s="90"/>
      <c r="L107" s="184" t="s">
        <v>37</v>
      </c>
      <c r="M107" s="184"/>
      <c r="N107" s="184" t="s">
        <v>38</v>
      </c>
      <c r="O107" s="184"/>
      <c r="P107" s="184" t="s">
        <v>39</v>
      </c>
      <c r="Q107" s="184"/>
      <c r="R107" s="94"/>
      <c r="U107" s="90"/>
    </row>
    <row r="108" spans="2:26" s="84" customFormat="1" ht="21" customHeight="1" x14ac:dyDescent="0.55000000000000004">
      <c r="C108" s="95"/>
      <c r="F108" s="89" t="s">
        <v>61</v>
      </c>
      <c r="H108" s="92" t="s">
        <v>62</v>
      </c>
      <c r="I108" s="88"/>
      <c r="J108" s="93" t="s">
        <v>17</v>
      </c>
      <c r="K108" s="90"/>
      <c r="L108" s="184" t="s">
        <v>27</v>
      </c>
      <c r="M108" s="184"/>
      <c r="N108" s="185"/>
      <c r="O108" s="186"/>
      <c r="P108" s="96"/>
      <c r="Q108" s="97"/>
      <c r="R108" s="89"/>
      <c r="U108" s="90"/>
    </row>
    <row r="109" spans="2:26" s="84" customFormat="1" ht="21" customHeight="1" x14ac:dyDescent="0.55000000000000004">
      <c r="F109" s="89" t="s">
        <v>61</v>
      </c>
      <c r="H109" s="92" t="s">
        <v>62</v>
      </c>
      <c r="I109" s="88"/>
      <c r="J109" s="93" t="s">
        <v>18</v>
      </c>
      <c r="K109" s="90"/>
      <c r="L109" s="184" t="s">
        <v>28</v>
      </c>
      <c r="M109" s="184"/>
      <c r="N109" s="185"/>
      <c r="O109" s="186"/>
      <c r="P109" s="96"/>
      <c r="Q109" s="97"/>
      <c r="R109" s="89"/>
      <c r="U109" s="90"/>
    </row>
    <row r="110" spans="2:26" s="84" customFormat="1" ht="21" customHeight="1" x14ac:dyDescent="0.55000000000000004">
      <c r="F110" s="89" t="s">
        <v>61</v>
      </c>
      <c r="H110" s="92" t="s">
        <v>62</v>
      </c>
      <c r="I110" s="88"/>
      <c r="J110" s="93" t="s">
        <v>19</v>
      </c>
      <c r="K110" s="90"/>
      <c r="L110" s="184" t="s">
        <v>29</v>
      </c>
      <c r="M110" s="184"/>
      <c r="N110" s="185"/>
      <c r="O110" s="186"/>
      <c r="P110" s="96"/>
      <c r="Q110" s="97"/>
      <c r="R110" s="98"/>
      <c r="S110" s="99"/>
      <c r="T110" s="99"/>
      <c r="U110" s="100"/>
    </row>
    <row r="111" spans="2:26" s="84" customFormat="1" ht="21" customHeight="1" x14ac:dyDescent="0.55000000000000004">
      <c r="F111" s="89" t="s">
        <v>61</v>
      </c>
      <c r="H111" s="92" t="s">
        <v>62</v>
      </c>
      <c r="I111" s="88"/>
      <c r="J111" s="93" t="s">
        <v>20</v>
      </c>
      <c r="K111" s="90"/>
      <c r="L111" s="184" t="s">
        <v>30</v>
      </c>
      <c r="M111" s="184"/>
      <c r="N111" s="185"/>
      <c r="O111" s="186"/>
      <c r="P111" s="96"/>
      <c r="Q111" s="97"/>
      <c r="R111" s="198" t="s">
        <v>6</v>
      </c>
      <c r="S111" s="189"/>
      <c r="T111" s="189"/>
      <c r="U111" s="199"/>
    </row>
    <row r="112" spans="2:26" s="84" customFormat="1" ht="21" customHeight="1" x14ac:dyDescent="0.55000000000000004">
      <c r="F112" s="89" t="s">
        <v>61</v>
      </c>
      <c r="H112" s="92" t="s">
        <v>62</v>
      </c>
      <c r="I112" s="88"/>
      <c r="J112" s="93" t="s">
        <v>21</v>
      </c>
      <c r="K112" s="90"/>
      <c r="L112" s="184" t="s">
        <v>31</v>
      </c>
      <c r="M112" s="184"/>
      <c r="N112" s="185"/>
      <c r="O112" s="186"/>
      <c r="P112" s="96"/>
      <c r="Q112" s="97"/>
      <c r="R112" s="198" t="s">
        <v>64</v>
      </c>
      <c r="S112" s="189"/>
      <c r="T112" s="189"/>
      <c r="U112" s="199"/>
    </row>
    <row r="113" spans="2:23" s="84" customFormat="1" ht="21" customHeight="1" x14ac:dyDescent="0.55000000000000004">
      <c r="F113" s="89" t="s">
        <v>61</v>
      </c>
      <c r="H113" s="92" t="s">
        <v>62</v>
      </c>
      <c r="J113" s="93" t="s">
        <v>22</v>
      </c>
      <c r="K113" s="90"/>
      <c r="L113" s="184" t="s">
        <v>32</v>
      </c>
      <c r="M113" s="184"/>
      <c r="N113" s="185"/>
      <c r="O113" s="186"/>
      <c r="P113" s="96"/>
      <c r="Q113" s="97"/>
      <c r="R113" s="187" t="s">
        <v>8</v>
      </c>
      <c r="S113" s="183"/>
      <c r="T113" s="183"/>
      <c r="U113" s="188"/>
    </row>
    <row r="114" spans="2:23" s="84" customFormat="1" ht="21" customHeight="1" x14ac:dyDescent="0.55000000000000004">
      <c r="B114" s="91"/>
      <c r="F114" s="102"/>
      <c r="G114" s="103"/>
      <c r="H114" s="103"/>
      <c r="I114" s="103"/>
      <c r="J114" s="103"/>
      <c r="K114" s="104"/>
      <c r="L114" s="184" t="s">
        <v>33</v>
      </c>
      <c r="M114" s="184"/>
      <c r="N114" s="185"/>
      <c r="O114" s="186"/>
      <c r="P114" s="96"/>
      <c r="Q114" s="97"/>
      <c r="R114" s="190" t="s">
        <v>9</v>
      </c>
      <c r="S114" s="191"/>
      <c r="T114" s="191"/>
      <c r="U114" s="192"/>
    </row>
    <row r="115" spans="2:23" s="84" customFormat="1" ht="21" customHeight="1" x14ac:dyDescent="0.55000000000000004">
      <c r="B115" s="91"/>
      <c r="F115" s="91"/>
      <c r="L115" s="88"/>
      <c r="M115" s="88"/>
      <c r="N115" s="88"/>
      <c r="O115" s="88"/>
      <c r="P115" s="88"/>
      <c r="R115" s="88"/>
      <c r="S115" s="88"/>
      <c r="T115" s="88"/>
      <c r="U115" s="88"/>
    </row>
    <row r="116" spans="2:23" ht="21.75" customHeight="1" x14ac:dyDescent="0.55000000000000004">
      <c r="B116" s="101"/>
      <c r="C116" s="105"/>
      <c r="D116" s="106"/>
      <c r="E116" s="107"/>
      <c r="F116" s="84"/>
      <c r="G116" s="193" t="s">
        <v>65</v>
      </c>
      <c r="H116" s="193"/>
      <c r="I116" s="193"/>
      <c r="J116" s="193"/>
      <c r="K116" s="84"/>
      <c r="L116" s="84"/>
      <c r="M116" s="194" t="s">
        <v>66</v>
      </c>
      <c r="N116" s="194"/>
      <c r="O116" s="194"/>
      <c r="P116" s="194"/>
      <c r="Q116" s="84"/>
      <c r="R116" s="195" t="s">
        <v>67</v>
      </c>
      <c r="S116" s="195"/>
      <c r="T116" s="195"/>
      <c r="U116" s="195"/>
    </row>
    <row r="117" spans="2:23" ht="21.75" customHeight="1" x14ac:dyDescent="0.55000000000000004">
      <c r="B117" s="101"/>
      <c r="C117" s="105"/>
      <c r="D117" s="106"/>
      <c r="E117" s="107"/>
      <c r="F117" s="84"/>
      <c r="G117" s="108">
        <v>0</v>
      </c>
      <c r="H117" s="108" t="s">
        <v>68</v>
      </c>
      <c r="I117" s="108">
        <v>49.99</v>
      </c>
      <c r="J117" s="108"/>
      <c r="K117" s="84"/>
      <c r="L117" s="84"/>
      <c r="M117" s="109">
        <v>0</v>
      </c>
      <c r="N117" s="109" t="s">
        <v>68</v>
      </c>
      <c r="O117" s="109">
        <v>49.99</v>
      </c>
      <c r="P117" s="109"/>
      <c r="Q117" s="84"/>
      <c r="R117" s="110">
        <v>0</v>
      </c>
      <c r="S117" s="110" t="s">
        <v>68</v>
      </c>
      <c r="T117" s="110">
        <v>54.99</v>
      </c>
      <c r="U117" s="110"/>
    </row>
    <row r="118" spans="2:23" ht="21.75" customHeight="1" x14ac:dyDescent="0.55000000000000004">
      <c r="B118" s="101"/>
      <c r="C118" s="111"/>
      <c r="D118" s="112"/>
      <c r="E118" s="113"/>
      <c r="F118" s="84"/>
      <c r="G118" s="108">
        <v>50</v>
      </c>
      <c r="H118" s="108" t="s">
        <v>33</v>
      </c>
      <c r="I118" s="114">
        <v>54.99</v>
      </c>
      <c r="J118" s="115"/>
      <c r="K118" s="84"/>
      <c r="L118" s="84"/>
      <c r="M118" s="109">
        <v>50</v>
      </c>
      <c r="N118" s="109" t="s">
        <v>33</v>
      </c>
      <c r="O118" s="116">
        <v>54.99</v>
      </c>
      <c r="P118" s="117"/>
      <c r="Q118" s="84"/>
      <c r="R118" s="118">
        <v>55</v>
      </c>
      <c r="S118" s="118" t="s">
        <v>33</v>
      </c>
      <c r="T118" s="119">
        <v>59.99</v>
      </c>
      <c r="U118" s="120"/>
    </row>
    <row r="119" spans="2:23" ht="25.5" customHeight="1" x14ac:dyDescent="0.55000000000000004">
      <c r="B119" s="121"/>
      <c r="C119" s="121"/>
      <c r="D119" s="121"/>
      <c r="F119" s="84"/>
      <c r="G119" s="108">
        <v>55</v>
      </c>
      <c r="H119" s="108" t="s">
        <v>32</v>
      </c>
      <c r="I119" s="114">
        <v>59.99</v>
      </c>
      <c r="J119" s="115"/>
      <c r="K119" s="84"/>
      <c r="M119" s="109">
        <v>55</v>
      </c>
      <c r="N119" s="109" t="s">
        <v>32</v>
      </c>
      <c r="O119" s="116">
        <v>59.99</v>
      </c>
      <c r="P119" s="117"/>
      <c r="Q119" s="84"/>
      <c r="R119" s="118">
        <v>60</v>
      </c>
      <c r="S119" s="118" t="s">
        <v>32</v>
      </c>
      <c r="T119" s="119">
        <v>64.989999999999995</v>
      </c>
      <c r="U119" s="120"/>
    </row>
    <row r="120" spans="2:23" s="84" customFormat="1" ht="21.95" customHeight="1" x14ac:dyDescent="0.55000000000000004">
      <c r="G120" s="108">
        <v>60</v>
      </c>
      <c r="H120" s="108" t="s">
        <v>31</v>
      </c>
      <c r="I120" s="114">
        <v>64.989999999999995</v>
      </c>
      <c r="J120" s="115"/>
      <c r="M120" s="109">
        <v>60</v>
      </c>
      <c r="N120" s="109" t="s">
        <v>31</v>
      </c>
      <c r="O120" s="116">
        <v>64.989999999999995</v>
      </c>
      <c r="P120" s="117"/>
      <c r="R120" s="118">
        <v>65</v>
      </c>
      <c r="S120" s="118" t="s">
        <v>31</v>
      </c>
      <c r="T120" s="119">
        <v>69.989999999999995</v>
      </c>
      <c r="U120" s="120"/>
    </row>
    <row r="121" spans="2:23" s="84" customFormat="1" ht="21.95" customHeight="1" x14ac:dyDescent="0.55000000000000004">
      <c r="G121" s="108">
        <v>65</v>
      </c>
      <c r="H121" s="108" t="s">
        <v>30</v>
      </c>
      <c r="I121" s="114">
        <v>69.989999999999995</v>
      </c>
      <c r="J121" s="115"/>
      <c r="M121" s="109">
        <v>65</v>
      </c>
      <c r="N121" s="109" t="s">
        <v>30</v>
      </c>
      <c r="O121" s="116">
        <v>69.989999999999995</v>
      </c>
      <c r="P121" s="117"/>
      <c r="R121" s="118">
        <v>70</v>
      </c>
      <c r="S121" s="118" t="s">
        <v>30</v>
      </c>
      <c r="T121" s="119">
        <v>74.989999999999995</v>
      </c>
      <c r="U121" s="120"/>
    </row>
    <row r="122" spans="2:23" s="84" customFormat="1" ht="21.95" customHeight="1" x14ac:dyDescent="0.55000000000000004">
      <c r="G122" s="108">
        <v>70</v>
      </c>
      <c r="H122" s="108" t="s">
        <v>29</v>
      </c>
      <c r="I122" s="114">
        <v>74.989999999999995</v>
      </c>
      <c r="J122" s="115"/>
      <c r="M122" s="109">
        <v>70</v>
      </c>
      <c r="N122" s="109" t="s">
        <v>29</v>
      </c>
      <c r="O122" s="116">
        <v>74.989999999999995</v>
      </c>
      <c r="P122" s="117"/>
      <c r="R122" s="118">
        <v>75</v>
      </c>
      <c r="S122" s="118" t="s">
        <v>29</v>
      </c>
      <c r="T122" s="119">
        <v>79.989999999999995</v>
      </c>
      <c r="U122" s="120"/>
    </row>
    <row r="123" spans="2:23" s="84" customFormat="1" ht="21.95" customHeight="1" x14ac:dyDescent="0.55000000000000004">
      <c r="B123" s="88"/>
      <c r="D123" s="88"/>
      <c r="G123" s="108">
        <v>75</v>
      </c>
      <c r="H123" s="108" t="s">
        <v>28</v>
      </c>
      <c r="I123" s="114">
        <v>79.989999999999995</v>
      </c>
      <c r="J123" s="115"/>
      <c r="M123" s="109">
        <v>75</v>
      </c>
      <c r="N123" s="109" t="s">
        <v>28</v>
      </c>
      <c r="O123" s="116">
        <v>79.989999999999995</v>
      </c>
      <c r="P123" s="117"/>
      <c r="Q123" s="122"/>
      <c r="R123" s="118">
        <v>80</v>
      </c>
      <c r="S123" s="118" t="s">
        <v>28</v>
      </c>
      <c r="T123" s="119">
        <v>84.99</v>
      </c>
      <c r="U123" s="120"/>
      <c r="V123" s="91"/>
    </row>
    <row r="124" spans="2:23" s="84" customFormat="1" ht="21.95" customHeight="1" x14ac:dyDescent="0.55000000000000004">
      <c r="B124" s="91"/>
      <c r="D124" s="88"/>
      <c r="G124" s="108">
        <v>80</v>
      </c>
      <c r="H124" s="108" t="s">
        <v>27</v>
      </c>
      <c r="I124" s="114">
        <v>100</v>
      </c>
      <c r="J124" s="115"/>
      <c r="M124" s="109">
        <v>80</v>
      </c>
      <c r="N124" s="109" t="s">
        <v>27</v>
      </c>
      <c r="O124" s="116">
        <v>100</v>
      </c>
      <c r="P124" s="117"/>
      <c r="Q124" s="123"/>
      <c r="R124" s="118">
        <v>85</v>
      </c>
      <c r="S124" s="118" t="s">
        <v>27</v>
      </c>
      <c r="T124" s="119">
        <v>100</v>
      </c>
      <c r="U124" s="120"/>
      <c r="V124" s="91"/>
      <c r="W124" s="88"/>
    </row>
    <row r="125" spans="2:23" s="84" customFormat="1" ht="21.95" customHeight="1" x14ac:dyDescent="0.55000000000000004">
      <c r="C125" s="91"/>
      <c r="D125" s="91"/>
      <c r="E125" s="91"/>
      <c r="F125" s="91"/>
      <c r="G125" s="88"/>
      <c r="H125" s="88"/>
    </row>
    <row r="126" spans="2:23" s="84" customFormat="1" ht="21.95" customHeight="1" x14ac:dyDescent="0.55000000000000004">
      <c r="C126" s="122"/>
      <c r="D126" s="122"/>
      <c r="E126" s="122"/>
      <c r="F126" s="122"/>
      <c r="G126" s="189"/>
      <c r="H126" s="189"/>
    </row>
    <row r="127" spans="2:23" s="84" customFormat="1" ht="21.95" customHeight="1" x14ac:dyDescent="0.55000000000000004">
      <c r="C127" s="189"/>
      <c r="D127" s="189"/>
      <c r="E127" s="189"/>
      <c r="F127" s="122"/>
      <c r="G127" s="183"/>
      <c r="H127" s="183"/>
    </row>
    <row r="128" spans="2:23" s="84" customFormat="1" ht="21.95" customHeight="1" x14ac:dyDescent="0.55000000000000004">
      <c r="C128" s="183"/>
      <c r="D128" s="183"/>
      <c r="E128" s="183"/>
      <c r="F128" s="122"/>
      <c r="G128" s="189"/>
      <c r="H128" s="189"/>
    </row>
    <row r="129" spans="2:8" s="84" customFormat="1" ht="21.95" customHeight="1" x14ac:dyDescent="0.55000000000000004">
      <c r="C129" s="189"/>
      <c r="D129" s="189"/>
      <c r="E129" s="189"/>
      <c r="G129" s="183"/>
      <c r="H129" s="183"/>
    </row>
    <row r="130" spans="2:8" s="84" customFormat="1" ht="21.95" customHeight="1" x14ac:dyDescent="0.55000000000000004">
      <c r="C130" s="183"/>
      <c r="D130" s="183"/>
      <c r="E130" s="183"/>
      <c r="G130" s="122"/>
      <c r="H130" s="122"/>
    </row>
    <row r="131" spans="2:8" s="84" customFormat="1" ht="21.95" customHeight="1" x14ac:dyDescent="0.55000000000000004">
      <c r="B131" s="65"/>
      <c r="C131" s="183"/>
      <c r="D131" s="183"/>
      <c r="E131" s="183"/>
      <c r="G131" s="189"/>
      <c r="H131" s="189"/>
    </row>
    <row r="132" spans="2:8" s="84" customFormat="1" ht="21.95" customHeight="1" x14ac:dyDescent="0.55000000000000004">
      <c r="C132" s="95"/>
      <c r="D132" s="95"/>
      <c r="E132" s="95"/>
      <c r="G132" s="183"/>
      <c r="H132" s="183"/>
    </row>
    <row r="133" spans="2:8" s="84" customFormat="1" ht="21.95" customHeight="1" x14ac:dyDescent="0.55000000000000004">
      <c r="C133" s="189"/>
      <c r="D133" s="189"/>
      <c r="E133" s="189"/>
      <c r="G133" s="183"/>
      <c r="H133" s="183"/>
    </row>
    <row r="134" spans="2:8" s="124" customFormat="1" ht="21.95" customHeight="1" x14ac:dyDescent="0.55000000000000004">
      <c r="B134" s="91"/>
      <c r="C134" s="183"/>
      <c r="D134" s="183"/>
      <c r="E134" s="183"/>
      <c r="F134" s="91"/>
      <c r="G134" s="183"/>
      <c r="H134" s="183"/>
    </row>
    <row r="135" spans="2:8" s="124" customFormat="1" ht="21.95" customHeight="1" x14ac:dyDescent="0.55000000000000004">
      <c r="B135" s="91"/>
      <c r="C135" s="84"/>
      <c r="D135" s="84"/>
      <c r="E135" s="84"/>
      <c r="F135" s="91"/>
      <c r="G135" s="84"/>
      <c r="H135" s="84"/>
    </row>
    <row r="136" spans="2:8" s="124" customFormat="1" ht="21.95" customHeight="1" x14ac:dyDescent="0.55000000000000004">
      <c r="B136" s="91"/>
      <c r="C136" s="183"/>
      <c r="D136" s="183"/>
      <c r="E136" s="183"/>
      <c r="F136" s="91"/>
      <c r="G136" s="95"/>
      <c r="H136" s="95"/>
    </row>
    <row r="137" spans="2:8" s="124" customFormat="1" ht="21.95" customHeight="1" x14ac:dyDescent="0.55000000000000004">
      <c r="D137" s="84"/>
      <c r="E137" s="84"/>
      <c r="F137" s="84"/>
      <c r="G137" s="189"/>
      <c r="H137" s="189"/>
    </row>
    <row r="138" spans="2:8" s="124" customFormat="1" ht="21.95" customHeight="1" x14ac:dyDescent="0.55000000000000004">
      <c r="D138" s="91"/>
      <c r="E138" s="91"/>
      <c r="F138" s="91"/>
    </row>
    <row r="139" spans="2:8" s="124" customFormat="1" ht="24" customHeight="1" x14ac:dyDescent="0.55000000000000004">
      <c r="D139" s="91"/>
      <c r="E139" s="91"/>
      <c r="F139" s="91"/>
      <c r="G139" s="91"/>
      <c r="H139" s="91"/>
    </row>
    <row r="140" spans="2:8" s="124" customFormat="1" ht="24" customHeight="1" x14ac:dyDescent="0.55000000000000004">
      <c r="D140" s="91"/>
      <c r="E140" s="91"/>
      <c r="F140" s="91"/>
      <c r="G140" s="91"/>
      <c r="H140" s="91"/>
    </row>
    <row r="141" spans="2:8" s="124" customFormat="1" ht="24" customHeight="1" x14ac:dyDescent="0.55000000000000004">
      <c r="D141" s="91"/>
      <c r="E141" s="91"/>
      <c r="F141" s="91"/>
      <c r="G141" s="91"/>
      <c r="H141" s="91"/>
    </row>
    <row r="142" spans="2:8" ht="24" customHeight="1" x14ac:dyDescent="0.55000000000000004">
      <c r="D142" s="91"/>
      <c r="E142" s="91"/>
      <c r="F142" s="91"/>
      <c r="G142" s="125"/>
      <c r="H142" s="125"/>
    </row>
    <row r="143" spans="2:8" ht="24" customHeight="1" x14ac:dyDescent="0.55000000000000004">
      <c r="B143" s="125"/>
      <c r="C143" s="125"/>
      <c r="D143" s="125"/>
      <c r="E143" s="125"/>
      <c r="F143" s="125"/>
      <c r="G143" s="125"/>
      <c r="H143" s="125"/>
    </row>
    <row r="144" spans="2:8" ht="24" customHeight="1" x14ac:dyDescent="0.55000000000000004">
      <c r="B144" s="125"/>
      <c r="C144" s="125"/>
      <c r="D144" s="125"/>
      <c r="E144" s="125"/>
      <c r="F144" s="125"/>
      <c r="G144" s="125"/>
      <c r="H144" s="125"/>
    </row>
    <row r="145" spans="2:8" ht="24" customHeight="1" x14ac:dyDescent="0.55000000000000004">
      <c r="B145" s="125"/>
      <c r="C145" s="125"/>
      <c r="D145" s="125"/>
      <c r="E145" s="125"/>
      <c r="F145" s="125"/>
      <c r="G145" s="125"/>
      <c r="H145" s="125"/>
    </row>
    <row r="146" spans="2:8" ht="24" customHeight="1" x14ac:dyDescent="0.55000000000000004">
      <c r="B146" s="125"/>
      <c r="C146" s="125"/>
      <c r="D146" s="125"/>
      <c r="E146" s="125"/>
      <c r="F146" s="125"/>
      <c r="G146" s="125"/>
      <c r="H146" s="125"/>
    </row>
    <row r="147" spans="2:8" ht="24" customHeight="1" x14ac:dyDescent="0.55000000000000004">
      <c r="B147" s="125"/>
      <c r="C147" s="125"/>
      <c r="D147" s="125"/>
      <c r="E147" s="125"/>
      <c r="F147" s="125"/>
      <c r="G147" s="125"/>
      <c r="H147" s="125"/>
    </row>
    <row r="148" spans="2:8" ht="24" customHeight="1" x14ac:dyDescent="0.55000000000000004">
      <c r="B148" s="125"/>
      <c r="C148" s="125"/>
      <c r="D148" s="125"/>
      <c r="E148" s="125"/>
      <c r="F148" s="125"/>
      <c r="G148" s="125"/>
      <c r="H148" s="125"/>
    </row>
    <row r="149" spans="2:8" ht="24" customHeight="1" x14ac:dyDescent="0.55000000000000004">
      <c r="B149" s="125"/>
      <c r="C149" s="125"/>
      <c r="D149" s="125"/>
      <c r="E149" s="125"/>
      <c r="F149" s="125"/>
      <c r="G149" s="125"/>
      <c r="H149" s="125"/>
    </row>
    <row r="150" spans="2:8" ht="24" customHeight="1" x14ac:dyDescent="0.55000000000000004">
      <c r="B150" s="125"/>
      <c r="C150" s="125"/>
      <c r="D150" s="125"/>
      <c r="E150" s="125"/>
      <c r="F150" s="125"/>
      <c r="G150" s="125"/>
      <c r="H150" s="125"/>
    </row>
    <row r="151" spans="2:8" ht="24" customHeight="1" x14ac:dyDescent="0.55000000000000004">
      <c r="B151" s="125"/>
      <c r="C151" s="125"/>
      <c r="D151" s="125"/>
      <c r="E151" s="125"/>
      <c r="F151" s="125"/>
      <c r="G151" s="125"/>
      <c r="H151" s="125"/>
    </row>
    <row r="152" spans="2:8" ht="24" customHeight="1" x14ac:dyDescent="0.55000000000000004">
      <c r="B152" s="125"/>
      <c r="C152" s="125"/>
      <c r="D152" s="125"/>
      <c r="E152" s="125"/>
      <c r="F152" s="125"/>
      <c r="G152" s="125"/>
      <c r="H152" s="125"/>
    </row>
    <row r="153" spans="2:8" ht="24" customHeight="1" x14ac:dyDescent="0.55000000000000004">
      <c r="B153" s="125"/>
      <c r="C153" s="125"/>
      <c r="D153" s="125"/>
      <c r="E153" s="125"/>
      <c r="F153" s="125"/>
      <c r="G153" s="125"/>
      <c r="H153" s="125"/>
    </row>
    <row r="154" spans="2:8" ht="24" customHeight="1" x14ac:dyDescent="0.55000000000000004">
      <c r="B154" s="125"/>
      <c r="C154" s="125"/>
      <c r="D154" s="125"/>
      <c r="E154" s="125"/>
      <c r="F154" s="125"/>
      <c r="G154" s="125"/>
      <c r="H154" s="125"/>
    </row>
    <row r="155" spans="2:8" ht="24" customHeight="1" x14ac:dyDescent="0.55000000000000004">
      <c r="B155" s="125"/>
      <c r="C155" s="125"/>
      <c r="D155" s="125"/>
      <c r="E155" s="125"/>
      <c r="F155" s="125"/>
      <c r="G155" s="125"/>
      <c r="H155" s="125"/>
    </row>
    <row r="156" spans="2:8" ht="24" customHeight="1" x14ac:dyDescent="0.55000000000000004">
      <c r="B156" s="125"/>
      <c r="C156" s="125"/>
      <c r="D156" s="125"/>
      <c r="E156" s="125"/>
      <c r="F156" s="125"/>
      <c r="G156" s="125"/>
      <c r="H156" s="125"/>
    </row>
    <row r="157" spans="2:8" ht="24" customHeight="1" x14ac:dyDescent="0.55000000000000004">
      <c r="B157" s="125"/>
      <c r="C157" s="125"/>
      <c r="D157" s="125"/>
      <c r="E157" s="125"/>
      <c r="F157" s="125"/>
      <c r="G157" s="125"/>
      <c r="H157" s="125"/>
    </row>
    <row r="158" spans="2:8" ht="24" customHeight="1" x14ac:dyDescent="0.55000000000000004">
      <c r="B158" s="125"/>
      <c r="C158" s="125"/>
      <c r="D158" s="125"/>
      <c r="E158" s="125"/>
      <c r="F158" s="125"/>
      <c r="G158" s="125"/>
      <c r="H158" s="125"/>
    </row>
    <row r="159" spans="2:8" ht="24" customHeight="1" x14ac:dyDescent="0.55000000000000004">
      <c r="B159" s="125"/>
      <c r="C159" s="125"/>
      <c r="D159" s="125"/>
      <c r="E159" s="125"/>
      <c r="F159" s="125"/>
      <c r="G159" s="125"/>
      <c r="H159" s="125"/>
    </row>
    <row r="160" spans="2:8" ht="24" customHeight="1" x14ac:dyDescent="0.55000000000000004">
      <c r="B160" s="125"/>
      <c r="C160" s="125"/>
      <c r="D160" s="125"/>
      <c r="E160" s="125"/>
      <c r="F160" s="125"/>
      <c r="G160" s="125"/>
      <c r="H160" s="125"/>
    </row>
    <row r="161" spans="2:8" ht="24" customHeight="1" x14ac:dyDescent="0.55000000000000004">
      <c r="B161" s="125"/>
      <c r="C161" s="125"/>
      <c r="D161" s="125"/>
      <c r="E161" s="125"/>
      <c r="F161" s="125"/>
      <c r="G161" s="125"/>
      <c r="H161" s="125"/>
    </row>
    <row r="162" spans="2:8" ht="24" customHeight="1" x14ac:dyDescent="0.55000000000000004">
      <c r="B162" s="125"/>
      <c r="C162" s="125"/>
      <c r="D162" s="125"/>
      <c r="E162" s="125"/>
      <c r="F162" s="125"/>
      <c r="G162" s="125"/>
      <c r="H162" s="125"/>
    </row>
    <row r="163" spans="2:8" ht="24" customHeight="1" x14ac:dyDescent="0.55000000000000004">
      <c r="B163" s="125"/>
      <c r="C163" s="125"/>
      <c r="D163" s="125"/>
      <c r="E163" s="125"/>
      <c r="F163" s="125"/>
      <c r="G163" s="125"/>
      <c r="H163" s="125"/>
    </row>
    <row r="164" spans="2:8" ht="24" customHeight="1" x14ac:dyDescent="0.55000000000000004">
      <c r="B164" s="125"/>
      <c r="C164" s="125"/>
      <c r="D164" s="125"/>
      <c r="E164" s="125"/>
      <c r="F164" s="125"/>
      <c r="G164" s="125"/>
      <c r="H164" s="125"/>
    </row>
    <row r="165" spans="2:8" ht="24" customHeight="1" x14ac:dyDescent="0.55000000000000004">
      <c r="B165" s="125"/>
      <c r="C165" s="125"/>
      <c r="D165" s="125"/>
      <c r="E165" s="125"/>
      <c r="F165" s="125"/>
      <c r="G165" s="125"/>
      <c r="H165" s="125"/>
    </row>
    <row r="166" spans="2:8" ht="24" customHeight="1" x14ac:dyDescent="0.55000000000000004">
      <c r="B166" s="125"/>
      <c r="C166" s="125"/>
      <c r="D166" s="125"/>
      <c r="E166" s="125"/>
      <c r="F166" s="125"/>
      <c r="G166" s="125"/>
      <c r="H166" s="125"/>
    </row>
    <row r="167" spans="2:8" ht="24" customHeight="1" x14ac:dyDescent="0.55000000000000004">
      <c r="B167" s="125"/>
      <c r="C167" s="125"/>
      <c r="D167" s="125"/>
      <c r="E167" s="125"/>
      <c r="F167" s="125"/>
      <c r="G167" s="125"/>
      <c r="H167" s="125"/>
    </row>
    <row r="168" spans="2:8" ht="24" customHeight="1" x14ac:dyDescent="0.55000000000000004">
      <c r="B168" s="125"/>
      <c r="C168" s="125"/>
      <c r="D168" s="125"/>
      <c r="E168" s="125"/>
      <c r="F168" s="125"/>
      <c r="G168" s="125"/>
      <c r="H168" s="125"/>
    </row>
    <row r="169" spans="2:8" ht="24" customHeight="1" x14ac:dyDescent="0.55000000000000004">
      <c r="B169" s="125"/>
      <c r="C169" s="125"/>
      <c r="D169" s="125"/>
      <c r="E169" s="125"/>
      <c r="F169" s="125"/>
      <c r="G169" s="125"/>
      <c r="H169" s="125"/>
    </row>
    <row r="170" spans="2:8" ht="24" customHeight="1" x14ac:dyDescent="0.55000000000000004">
      <c r="B170" s="125"/>
      <c r="C170" s="125"/>
      <c r="D170" s="125"/>
      <c r="E170" s="125"/>
      <c r="F170" s="125"/>
      <c r="G170" s="125"/>
      <c r="H170" s="125"/>
    </row>
    <row r="171" spans="2:8" ht="24" customHeight="1" x14ac:dyDescent="0.55000000000000004">
      <c r="B171" s="125"/>
      <c r="C171" s="125"/>
      <c r="D171" s="125"/>
      <c r="E171" s="125"/>
      <c r="F171" s="125"/>
      <c r="G171" s="125"/>
      <c r="H171" s="125"/>
    </row>
    <row r="172" spans="2:8" ht="24" customHeight="1" x14ac:dyDescent="0.55000000000000004">
      <c r="B172" s="125"/>
      <c r="C172" s="125"/>
      <c r="D172" s="125"/>
      <c r="E172" s="125"/>
      <c r="F172" s="125"/>
      <c r="G172" s="125"/>
      <c r="H172" s="125"/>
    </row>
    <row r="173" spans="2:8" ht="24" customHeight="1" x14ac:dyDescent="0.55000000000000004">
      <c r="B173" s="125"/>
      <c r="C173" s="125"/>
      <c r="D173" s="125"/>
      <c r="E173" s="125"/>
      <c r="F173" s="125"/>
      <c r="G173" s="125"/>
      <c r="H173" s="125"/>
    </row>
    <row r="174" spans="2:8" ht="24" customHeight="1" x14ac:dyDescent="0.55000000000000004">
      <c r="B174" s="125"/>
      <c r="C174" s="125"/>
      <c r="D174" s="125"/>
      <c r="E174" s="125"/>
      <c r="F174" s="125"/>
      <c r="G174" s="125"/>
      <c r="H174" s="125"/>
    </row>
    <row r="175" spans="2:8" ht="24" customHeight="1" x14ac:dyDescent="0.55000000000000004">
      <c r="B175" s="125"/>
      <c r="C175" s="125"/>
      <c r="D175" s="125"/>
      <c r="E175" s="125"/>
      <c r="F175" s="125"/>
      <c r="G175" s="125"/>
      <c r="H175" s="125"/>
    </row>
    <row r="176" spans="2:8" ht="24" customHeight="1" x14ac:dyDescent="0.55000000000000004">
      <c r="B176" s="125"/>
      <c r="C176" s="125"/>
      <c r="D176" s="125"/>
      <c r="E176" s="125"/>
      <c r="F176" s="125"/>
      <c r="G176" s="125"/>
      <c r="H176" s="125"/>
    </row>
    <row r="177" spans="2:8" ht="24" customHeight="1" x14ac:dyDescent="0.55000000000000004">
      <c r="B177" s="125"/>
      <c r="C177" s="125"/>
      <c r="D177" s="125"/>
      <c r="E177" s="125"/>
      <c r="F177" s="125"/>
      <c r="G177" s="125"/>
      <c r="H177" s="125"/>
    </row>
    <row r="178" spans="2:8" ht="24" customHeight="1" x14ac:dyDescent="0.55000000000000004">
      <c r="B178" s="125"/>
      <c r="C178" s="125"/>
      <c r="D178" s="125"/>
      <c r="E178" s="125"/>
      <c r="F178" s="125"/>
      <c r="G178" s="125"/>
      <c r="H178" s="125"/>
    </row>
    <row r="179" spans="2:8" ht="24" customHeight="1" x14ac:dyDescent="0.55000000000000004">
      <c r="B179" s="125"/>
      <c r="C179" s="125"/>
      <c r="D179" s="125"/>
      <c r="E179" s="125"/>
      <c r="F179" s="125"/>
      <c r="G179" s="125"/>
      <c r="H179" s="125"/>
    </row>
    <row r="180" spans="2:8" ht="24" customHeight="1" x14ac:dyDescent="0.55000000000000004">
      <c r="B180" s="125"/>
      <c r="C180" s="125"/>
      <c r="D180" s="125"/>
      <c r="E180" s="125"/>
      <c r="F180" s="125"/>
      <c r="G180" s="125"/>
      <c r="H180" s="125"/>
    </row>
    <row r="181" spans="2:8" ht="24" customHeight="1" x14ac:dyDescent="0.55000000000000004">
      <c r="B181" s="125"/>
      <c r="C181" s="125"/>
      <c r="D181" s="125"/>
      <c r="E181" s="125"/>
      <c r="F181" s="125"/>
      <c r="G181" s="125"/>
      <c r="H181" s="125"/>
    </row>
    <row r="182" spans="2:8" ht="24" customHeight="1" x14ac:dyDescent="0.55000000000000004">
      <c r="B182" s="125"/>
      <c r="C182" s="125"/>
      <c r="D182" s="125"/>
      <c r="E182" s="125"/>
      <c r="F182" s="125"/>
      <c r="G182" s="125"/>
      <c r="H182" s="125"/>
    </row>
    <row r="183" spans="2:8" ht="24" customHeight="1" x14ac:dyDescent="0.55000000000000004">
      <c r="B183" s="125"/>
      <c r="C183" s="125"/>
      <c r="D183" s="125"/>
      <c r="E183" s="125"/>
      <c r="F183" s="125"/>
      <c r="G183" s="125"/>
      <c r="H183" s="125"/>
    </row>
    <row r="184" spans="2:8" ht="24" customHeight="1" x14ac:dyDescent="0.55000000000000004">
      <c r="B184" s="125"/>
      <c r="C184" s="125"/>
      <c r="D184" s="125"/>
      <c r="E184" s="125"/>
      <c r="F184" s="125"/>
      <c r="G184" s="125"/>
      <c r="H184" s="125"/>
    </row>
    <row r="185" spans="2:8" ht="24" customHeight="1" x14ac:dyDescent="0.55000000000000004">
      <c r="B185" s="125"/>
      <c r="C185" s="125"/>
      <c r="D185" s="125"/>
      <c r="E185" s="125"/>
      <c r="F185" s="125"/>
      <c r="G185" s="125"/>
      <c r="H185" s="125"/>
    </row>
    <row r="186" spans="2:8" ht="24" customHeight="1" x14ac:dyDescent="0.55000000000000004">
      <c r="B186" s="125"/>
      <c r="C186" s="125"/>
      <c r="D186" s="125"/>
      <c r="E186" s="125"/>
      <c r="F186" s="125"/>
      <c r="G186" s="125"/>
      <c r="H186" s="125"/>
    </row>
    <row r="187" spans="2:8" ht="24" customHeight="1" x14ac:dyDescent="0.55000000000000004">
      <c r="B187" s="125"/>
      <c r="C187" s="125"/>
      <c r="D187" s="125"/>
      <c r="E187" s="125"/>
      <c r="F187" s="125"/>
      <c r="G187" s="125"/>
      <c r="H187" s="125"/>
    </row>
    <row r="188" spans="2:8" ht="24" customHeight="1" x14ac:dyDescent="0.55000000000000004">
      <c r="B188" s="125"/>
      <c r="C188" s="125"/>
      <c r="D188" s="125"/>
      <c r="E188" s="125"/>
      <c r="F188" s="125"/>
      <c r="G188" s="125"/>
      <c r="H188" s="125"/>
    </row>
    <row r="189" spans="2:8" ht="24" customHeight="1" x14ac:dyDescent="0.55000000000000004">
      <c r="B189" s="125"/>
      <c r="C189" s="125"/>
      <c r="D189" s="125"/>
      <c r="E189" s="125"/>
      <c r="F189" s="125"/>
      <c r="G189" s="125"/>
      <c r="H189" s="125"/>
    </row>
    <row r="190" spans="2:8" ht="24" customHeight="1" x14ac:dyDescent="0.55000000000000004">
      <c r="B190" s="125"/>
      <c r="C190" s="125"/>
      <c r="D190" s="125"/>
      <c r="E190" s="125"/>
      <c r="F190" s="125"/>
      <c r="G190" s="125"/>
      <c r="H190" s="125"/>
    </row>
    <row r="191" spans="2:8" ht="24" customHeight="1" x14ac:dyDescent="0.55000000000000004">
      <c r="B191" s="125"/>
      <c r="C191" s="125"/>
      <c r="D191" s="125"/>
      <c r="E191" s="125"/>
      <c r="F191" s="125"/>
      <c r="G191" s="125"/>
      <c r="H191" s="125"/>
    </row>
    <row r="192" spans="2:8" ht="24" customHeight="1" x14ac:dyDescent="0.55000000000000004">
      <c r="B192" s="125"/>
      <c r="C192" s="125"/>
      <c r="D192" s="125"/>
      <c r="E192" s="125"/>
      <c r="F192" s="125"/>
      <c r="G192" s="125"/>
      <c r="H192" s="125"/>
    </row>
    <row r="193" spans="2:8" ht="24" customHeight="1" x14ac:dyDescent="0.55000000000000004">
      <c r="B193" s="125"/>
      <c r="C193" s="125"/>
      <c r="D193" s="125"/>
      <c r="E193" s="125"/>
      <c r="F193" s="125"/>
      <c r="G193" s="125"/>
      <c r="H193" s="125"/>
    </row>
    <row r="194" spans="2:8" ht="24" customHeight="1" x14ac:dyDescent="0.55000000000000004">
      <c r="B194" s="125"/>
      <c r="C194" s="125"/>
      <c r="D194" s="125"/>
      <c r="E194" s="125"/>
      <c r="F194" s="125"/>
      <c r="G194" s="125"/>
      <c r="H194" s="125"/>
    </row>
    <row r="195" spans="2:8" ht="24" customHeight="1" x14ac:dyDescent="0.55000000000000004">
      <c r="B195" s="125"/>
      <c r="C195" s="125"/>
      <c r="D195" s="125"/>
      <c r="E195" s="125"/>
      <c r="F195" s="125"/>
      <c r="G195" s="125"/>
      <c r="H195" s="125"/>
    </row>
    <row r="196" spans="2:8" ht="24" customHeight="1" x14ac:dyDescent="0.55000000000000004">
      <c r="B196" s="125"/>
      <c r="C196" s="125"/>
      <c r="D196" s="125"/>
      <c r="E196" s="125"/>
      <c r="F196" s="125"/>
      <c r="G196" s="125"/>
      <c r="H196" s="125"/>
    </row>
    <row r="197" spans="2:8" ht="24" customHeight="1" x14ac:dyDescent="0.55000000000000004">
      <c r="B197" s="125"/>
      <c r="C197" s="125"/>
      <c r="D197" s="125"/>
      <c r="E197" s="125"/>
      <c r="F197" s="125"/>
      <c r="G197" s="125"/>
      <c r="H197" s="125"/>
    </row>
    <row r="198" spans="2:8" ht="24" customHeight="1" x14ac:dyDescent="0.55000000000000004">
      <c r="B198" s="125"/>
      <c r="C198" s="125"/>
      <c r="D198" s="125"/>
      <c r="E198" s="125"/>
      <c r="F198" s="125"/>
      <c r="G198" s="125"/>
      <c r="H198" s="125"/>
    </row>
    <row r="199" spans="2:8" ht="24" customHeight="1" x14ac:dyDescent="0.55000000000000004">
      <c r="B199" s="125"/>
      <c r="C199" s="125"/>
      <c r="D199" s="125"/>
      <c r="E199" s="125"/>
      <c r="F199" s="125"/>
      <c r="G199" s="125"/>
      <c r="H199" s="125"/>
    </row>
    <row r="200" spans="2:8" ht="24" customHeight="1" x14ac:dyDescent="0.55000000000000004">
      <c r="B200" s="125"/>
      <c r="C200" s="125"/>
      <c r="D200" s="125"/>
      <c r="E200" s="125"/>
      <c r="F200" s="125"/>
      <c r="G200" s="125"/>
      <c r="H200" s="125"/>
    </row>
    <row r="201" spans="2:8" ht="24" customHeight="1" x14ac:dyDescent="0.55000000000000004">
      <c r="B201" s="125"/>
      <c r="C201" s="125"/>
      <c r="D201" s="125"/>
      <c r="E201" s="125"/>
      <c r="F201" s="125"/>
      <c r="G201" s="125"/>
      <c r="H201" s="125"/>
    </row>
    <row r="202" spans="2:8" ht="24" customHeight="1" x14ac:dyDescent="0.55000000000000004">
      <c r="B202" s="125"/>
      <c r="C202" s="125"/>
      <c r="D202" s="125"/>
      <c r="E202" s="125"/>
      <c r="F202" s="125"/>
      <c r="G202" s="125"/>
      <c r="H202" s="125"/>
    </row>
    <row r="203" spans="2:8" ht="24" customHeight="1" x14ac:dyDescent="0.55000000000000004">
      <c r="B203" s="125"/>
      <c r="C203" s="125"/>
      <c r="D203" s="125"/>
      <c r="E203" s="125"/>
      <c r="F203" s="125"/>
      <c r="G203" s="125"/>
      <c r="H203" s="125"/>
    </row>
    <row r="204" spans="2:8" ht="24" customHeight="1" x14ac:dyDescent="0.55000000000000004">
      <c r="B204" s="125"/>
      <c r="C204" s="125"/>
      <c r="D204" s="125"/>
      <c r="E204" s="125"/>
      <c r="F204" s="125"/>
      <c r="G204" s="125"/>
      <c r="H204" s="125"/>
    </row>
    <row r="205" spans="2:8" ht="24" customHeight="1" x14ac:dyDescent="0.55000000000000004">
      <c r="B205" s="125"/>
      <c r="C205" s="125"/>
      <c r="D205" s="125"/>
      <c r="E205" s="125"/>
      <c r="F205" s="125"/>
      <c r="G205" s="125"/>
      <c r="H205" s="125"/>
    </row>
    <row r="206" spans="2:8" ht="24" customHeight="1" x14ac:dyDescent="0.55000000000000004">
      <c r="B206" s="125"/>
      <c r="C206" s="125"/>
      <c r="D206" s="125"/>
      <c r="E206" s="125"/>
      <c r="F206" s="125"/>
      <c r="G206" s="125"/>
      <c r="H206" s="125"/>
    </row>
    <row r="207" spans="2:8" ht="24" customHeight="1" x14ac:dyDescent="0.55000000000000004">
      <c r="B207" s="125"/>
      <c r="C207" s="125"/>
      <c r="D207" s="125"/>
      <c r="E207" s="125"/>
      <c r="F207" s="125"/>
      <c r="G207" s="125"/>
      <c r="H207" s="125"/>
    </row>
    <row r="208" spans="2:8" ht="24" customHeight="1" x14ac:dyDescent="0.55000000000000004">
      <c r="B208" s="125"/>
      <c r="C208" s="125"/>
      <c r="D208" s="125"/>
      <c r="E208" s="125"/>
      <c r="F208" s="125"/>
      <c r="G208" s="125"/>
      <c r="H208" s="125"/>
    </row>
    <row r="209" spans="2:8" ht="24" customHeight="1" x14ac:dyDescent="0.55000000000000004">
      <c r="B209" s="125"/>
      <c r="C209" s="125"/>
      <c r="D209" s="125"/>
      <c r="E209" s="125"/>
      <c r="F209" s="125"/>
      <c r="G209" s="125"/>
      <c r="H209" s="125"/>
    </row>
    <row r="210" spans="2:8" ht="24" customHeight="1" x14ac:dyDescent="0.55000000000000004">
      <c r="B210" s="125"/>
      <c r="C210" s="125"/>
      <c r="D210" s="125"/>
      <c r="E210" s="125"/>
      <c r="F210" s="125"/>
      <c r="G210" s="125"/>
      <c r="H210" s="125"/>
    </row>
    <row r="211" spans="2:8" ht="24" customHeight="1" x14ac:dyDescent="0.55000000000000004">
      <c r="B211" s="125"/>
      <c r="C211" s="125"/>
      <c r="D211" s="125"/>
      <c r="E211" s="125"/>
      <c r="F211" s="125"/>
      <c r="G211" s="125"/>
      <c r="H211" s="125"/>
    </row>
    <row r="212" spans="2:8" ht="24" customHeight="1" x14ac:dyDescent="0.55000000000000004">
      <c r="B212" s="125"/>
      <c r="C212" s="125"/>
      <c r="D212" s="125"/>
      <c r="E212" s="125"/>
      <c r="F212" s="125"/>
      <c r="G212" s="125"/>
      <c r="H212" s="125"/>
    </row>
    <row r="213" spans="2:8" ht="24" customHeight="1" x14ac:dyDescent="0.55000000000000004">
      <c r="B213" s="125"/>
      <c r="C213" s="125"/>
      <c r="D213" s="125"/>
      <c r="E213" s="125"/>
      <c r="F213" s="125"/>
      <c r="G213" s="125"/>
      <c r="H213" s="125"/>
    </row>
    <row r="214" spans="2:8" ht="24" customHeight="1" x14ac:dyDescent="0.55000000000000004">
      <c r="B214" s="125"/>
      <c r="C214" s="125"/>
      <c r="D214" s="125"/>
      <c r="E214" s="125"/>
      <c r="F214" s="125"/>
      <c r="G214" s="125"/>
      <c r="H214" s="125"/>
    </row>
    <row r="215" spans="2:8" ht="24" customHeight="1" x14ac:dyDescent="0.55000000000000004">
      <c r="B215" s="125"/>
      <c r="C215" s="125"/>
      <c r="D215" s="125"/>
      <c r="E215" s="125"/>
      <c r="F215" s="125"/>
      <c r="G215" s="125"/>
      <c r="H215" s="125"/>
    </row>
    <row r="216" spans="2:8" ht="24" customHeight="1" x14ac:dyDescent="0.55000000000000004">
      <c r="B216" s="125"/>
      <c r="C216" s="125"/>
      <c r="D216" s="125"/>
      <c r="E216" s="125"/>
      <c r="F216" s="125"/>
      <c r="G216" s="125"/>
      <c r="H216" s="125"/>
    </row>
    <row r="217" spans="2:8" ht="24" customHeight="1" x14ac:dyDescent="0.55000000000000004">
      <c r="B217" s="125"/>
      <c r="C217" s="125"/>
      <c r="D217" s="125"/>
      <c r="E217" s="125"/>
      <c r="F217" s="125"/>
      <c r="G217" s="125"/>
      <c r="H217" s="125"/>
    </row>
    <row r="218" spans="2:8" ht="24" customHeight="1" x14ac:dyDescent="0.55000000000000004">
      <c r="B218" s="125"/>
      <c r="C218" s="125"/>
      <c r="D218" s="125"/>
      <c r="E218" s="125"/>
      <c r="F218" s="125"/>
      <c r="G218" s="125"/>
      <c r="H218" s="125"/>
    </row>
    <row r="219" spans="2:8" ht="24" customHeight="1" x14ac:dyDescent="0.55000000000000004">
      <c r="B219" s="125"/>
      <c r="C219" s="125"/>
      <c r="D219" s="125"/>
      <c r="E219" s="125"/>
      <c r="F219" s="125"/>
      <c r="G219" s="125"/>
      <c r="H219" s="125"/>
    </row>
    <row r="220" spans="2:8" ht="24" customHeight="1" x14ac:dyDescent="0.55000000000000004">
      <c r="B220" s="125"/>
      <c r="C220" s="125"/>
      <c r="D220" s="125"/>
      <c r="E220" s="125"/>
      <c r="F220" s="125"/>
      <c r="G220" s="125"/>
      <c r="H220" s="125"/>
    </row>
    <row r="221" spans="2:8" ht="24" customHeight="1" x14ac:dyDescent="0.55000000000000004">
      <c r="B221" s="125"/>
      <c r="C221" s="125"/>
      <c r="D221" s="125"/>
      <c r="E221" s="125"/>
      <c r="F221" s="125"/>
      <c r="G221" s="125"/>
      <c r="H221" s="125"/>
    </row>
    <row r="222" spans="2:8" ht="24" customHeight="1" x14ac:dyDescent="0.55000000000000004">
      <c r="B222" s="125"/>
      <c r="C222" s="125"/>
      <c r="D222" s="125"/>
      <c r="E222" s="125"/>
      <c r="F222" s="125"/>
      <c r="G222" s="125"/>
      <c r="H222" s="125"/>
    </row>
    <row r="223" spans="2:8" ht="24" customHeight="1" x14ac:dyDescent="0.55000000000000004">
      <c r="B223" s="125"/>
      <c r="C223" s="125"/>
      <c r="D223" s="125"/>
      <c r="E223" s="125"/>
      <c r="F223" s="125"/>
      <c r="G223" s="125"/>
      <c r="H223" s="125"/>
    </row>
    <row r="224" spans="2:8" ht="24" customHeight="1" x14ac:dyDescent="0.55000000000000004">
      <c r="B224" s="125"/>
      <c r="C224" s="125"/>
      <c r="D224" s="125"/>
      <c r="E224" s="125"/>
      <c r="F224" s="125"/>
      <c r="G224" s="125"/>
      <c r="H224" s="125"/>
    </row>
    <row r="225" spans="2:8" ht="24" customHeight="1" x14ac:dyDescent="0.55000000000000004">
      <c r="B225" s="125"/>
      <c r="C225" s="125"/>
      <c r="D225" s="125"/>
      <c r="E225" s="125"/>
      <c r="F225" s="125"/>
      <c r="G225" s="125"/>
      <c r="H225" s="125"/>
    </row>
    <row r="226" spans="2:8" ht="24" customHeight="1" x14ac:dyDescent="0.55000000000000004">
      <c r="B226" s="125"/>
      <c r="C226" s="125"/>
      <c r="D226" s="125"/>
      <c r="E226" s="125"/>
      <c r="F226" s="125"/>
      <c r="G226" s="125"/>
      <c r="H226" s="125"/>
    </row>
    <row r="227" spans="2:8" ht="24" customHeight="1" x14ac:dyDescent="0.55000000000000004">
      <c r="B227" s="125"/>
      <c r="C227" s="125"/>
      <c r="D227" s="125"/>
      <c r="E227" s="125"/>
      <c r="F227" s="125"/>
      <c r="G227" s="125"/>
      <c r="H227" s="125"/>
    </row>
    <row r="228" spans="2:8" ht="24" customHeight="1" x14ac:dyDescent="0.55000000000000004">
      <c r="B228" s="125"/>
      <c r="C228" s="125"/>
      <c r="D228" s="125"/>
      <c r="E228" s="125"/>
      <c r="F228" s="125"/>
      <c r="G228" s="125"/>
      <c r="H228" s="125"/>
    </row>
    <row r="229" spans="2:8" ht="24" customHeight="1" x14ac:dyDescent="0.55000000000000004">
      <c r="B229" s="125"/>
      <c r="C229" s="125"/>
      <c r="D229" s="125"/>
      <c r="E229" s="125"/>
      <c r="F229" s="125"/>
      <c r="G229" s="125"/>
      <c r="H229" s="125"/>
    </row>
    <row r="230" spans="2:8" ht="24" customHeight="1" x14ac:dyDescent="0.55000000000000004">
      <c r="B230" s="125"/>
      <c r="C230" s="125"/>
      <c r="D230" s="125"/>
      <c r="E230" s="125"/>
      <c r="F230" s="125"/>
      <c r="G230" s="125"/>
      <c r="H230" s="125"/>
    </row>
    <row r="231" spans="2:8" ht="24" customHeight="1" x14ac:dyDescent="0.55000000000000004">
      <c r="B231" s="125"/>
      <c r="C231" s="125"/>
      <c r="D231" s="125"/>
      <c r="E231" s="125"/>
      <c r="F231" s="125"/>
      <c r="G231" s="125"/>
      <c r="H231" s="125"/>
    </row>
    <row r="232" spans="2:8" ht="24" customHeight="1" x14ac:dyDescent="0.55000000000000004">
      <c r="B232" s="125"/>
      <c r="C232" s="125"/>
      <c r="D232" s="125"/>
      <c r="E232" s="125"/>
      <c r="F232" s="125"/>
      <c r="G232" s="125"/>
      <c r="H232" s="125"/>
    </row>
    <row r="233" spans="2:8" ht="24" customHeight="1" x14ac:dyDescent="0.55000000000000004">
      <c r="B233" s="125"/>
      <c r="C233" s="125"/>
      <c r="D233" s="125"/>
      <c r="E233" s="125"/>
      <c r="F233" s="125"/>
      <c r="G233" s="125"/>
      <c r="H233" s="125"/>
    </row>
    <row r="234" spans="2:8" ht="24" customHeight="1" x14ac:dyDescent="0.55000000000000004">
      <c r="B234" s="125"/>
      <c r="C234" s="125"/>
      <c r="D234" s="125"/>
      <c r="E234" s="125"/>
      <c r="F234" s="125"/>
      <c r="G234" s="125"/>
      <c r="H234" s="125"/>
    </row>
    <row r="235" spans="2:8" ht="24" customHeight="1" x14ac:dyDescent="0.55000000000000004">
      <c r="B235" s="125"/>
      <c r="C235" s="125"/>
      <c r="D235" s="125"/>
      <c r="E235" s="125"/>
      <c r="F235" s="125"/>
      <c r="G235" s="125"/>
      <c r="H235" s="125"/>
    </row>
    <row r="236" spans="2:8" ht="24" customHeight="1" x14ac:dyDescent="0.55000000000000004">
      <c r="B236" s="125"/>
      <c r="C236" s="125"/>
      <c r="D236" s="125"/>
      <c r="E236" s="125"/>
      <c r="F236" s="125"/>
      <c r="G236" s="125"/>
      <c r="H236" s="125"/>
    </row>
    <row r="237" spans="2:8" ht="24" customHeight="1" x14ac:dyDescent="0.55000000000000004">
      <c r="B237" s="125"/>
      <c r="C237" s="125"/>
      <c r="D237" s="125"/>
      <c r="E237" s="125"/>
      <c r="F237" s="125"/>
      <c r="G237" s="125"/>
      <c r="H237" s="125"/>
    </row>
    <row r="238" spans="2:8" ht="24" customHeight="1" x14ac:dyDescent="0.55000000000000004">
      <c r="B238" s="125"/>
      <c r="C238" s="125"/>
      <c r="D238" s="125"/>
      <c r="E238" s="125"/>
      <c r="F238" s="125"/>
      <c r="G238" s="125"/>
      <c r="H238" s="125"/>
    </row>
    <row r="239" spans="2:8" ht="24" customHeight="1" x14ac:dyDescent="0.55000000000000004">
      <c r="B239" s="125"/>
      <c r="C239" s="125"/>
      <c r="D239" s="125"/>
      <c r="E239" s="125"/>
      <c r="F239" s="125"/>
      <c r="G239" s="125"/>
      <c r="H239" s="125"/>
    </row>
    <row r="240" spans="2:8" ht="24" customHeight="1" x14ac:dyDescent="0.55000000000000004">
      <c r="B240" s="125"/>
      <c r="C240" s="125"/>
      <c r="D240" s="125"/>
      <c r="E240" s="125"/>
      <c r="F240" s="125"/>
      <c r="G240" s="125"/>
      <c r="H240" s="125"/>
    </row>
    <row r="241" spans="2:8" ht="24" customHeight="1" x14ac:dyDescent="0.55000000000000004">
      <c r="B241" s="125"/>
      <c r="C241" s="125"/>
      <c r="D241" s="125"/>
      <c r="E241" s="125"/>
      <c r="F241" s="125"/>
      <c r="G241" s="125"/>
      <c r="H241" s="125"/>
    </row>
    <row r="242" spans="2:8" ht="24" customHeight="1" x14ac:dyDescent="0.55000000000000004">
      <c r="B242" s="125"/>
      <c r="C242" s="125"/>
      <c r="D242" s="125"/>
      <c r="E242" s="125"/>
      <c r="F242" s="125"/>
      <c r="G242" s="125"/>
      <c r="H242" s="125"/>
    </row>
    <row r="243" spans="2:8" ht="24" customHeight="1" x14ac:dyDescent="0.55000000000000004">
      <c r="B243" s="125"/>
      <c r="C243" s="125"/>
      <c r="D243" s="125"/>
      <c r="E243" s="125"/>
      <c r="F243" s="125"/>
      <c r="G243" s="125"/>
      <c r="H243" s="125"/>
    </row>
    <row r="244" spans="2:8" ht="24" customHeight="1" x14ac:dyDescent="0.55000000000000004">
      <c r="B244" s="125"/>
      <c r="C244" s="125"/>
      <c r="D244" s="125"/>
      <c r="E244" s="125"/>
      <c r="F244" s="125"/>
      <c r="G244" s="125"/>
      <c r="H244" s="125"/>
    </row>
    <row r="245" spans="2:8" ht="24" customHeight="1" x14ac:dyDescent="0.55000000000000004">
      <c r="B245" s="125"/>
      <c r="C245" s="125"/>
      <c r="D245" s="125"/>
      <c r="E245" s="125"/>
      <c r="F245" s="125"/>
      <c r="G245" s="125"/>
      <c r="H245" s="125"/>
    </row>
    <row r="246" spans="2:8" ht="24" customHeight="1" x14ac:dyDescent="0.55000000000000004">
      <c r="B246" s="125"/>
      <c r="C246" s="125"/>
      <c r="D246" s="125"/>
      <c r="E246" s="125"/>
      <c r="F246" s="125"/>
      <c r="G246" s="125"/>
      <c r="H246" s="125"/>
    </row>
    <row r="247" spans="2:8" ht="24" customHeight="1" x14ac:dyDescent="0.55000000000000004">
      <c r="B247" s="125"/>
      <c r="C247" s="125"/>
      <c r="D247" s="125"/>
      <c r="E247" s="125"/>
      <c r="F247" s="125"/>
      <c r="G247" s="125"/>
      <c r="H247" s="125"/>
    </row>
    <row r="248" spans="2:8" ht="24" customHeight="1" x14ac:dyDescent="0.55000000000000004">
      <c r="B248" s="125"/>
      <c r="C248" s="125"/>
      <c r="D248" s="125"/>
      <c r="E248" s="125"/>
      <c r="F248" s="125"/>
      <c r="G248" s="125"/>
      <c r="H248" s="125"/>
    </row>
    <row r="249" spans="2:8" ht="24" customHeight="1" x14ac:dyDescent="0.55000000000000004">
      <c r="B249" s="125"/>
      <c r="C249" s="125"/>
      <c r="D249" s="125"/>
      <c r="E249" s="125"/>
      <c r="F249" s="125"/>
      <c r="G249" s="125"/>
      <c r="H249" s="125"/>
    </row>
    <row r="250" spans="2:8" ht="24" customHeight="1" x14ac:dyDescent="0.55000000000000004">
      <c r="B250" s="125"/>
      <c r="C250" s="125"/>
      <c r="D250" s="125"/>
      <c r="E250" s="125"/>
      <c r="F250" s="125"/>
      <c r="G250" s="125"/>
      <c r="H250" s="125"/>
    </row>
    <row r="251" spans="2:8" ht="24" customHeight="1" x14ac:dyDescent="0.55000000000000004">
      <c r="B251" s="125"/>
      <c r="C251" s="125"/>
      <c r="D251" s="125"/>
      <c r="E251" s="125"/>
      <c r="F251" s="125"/>
      <c r="G251" s="125"/>
      <c r="H251" s="125"/>
    </row>
    <row r="252" spans="2:8" ht="24" customHeight="1" x14ac:dyDescent="0.55000000000000004">
      <c r="B252" s="125"/>
      <c r="C252" s="125"/>
      <c r="D252" s="125"/>
      <c r="E252" s="125"/>
      <c r="F252" s="125"/>
      <c r="G252" s="125"/>
      <c r="H252" s="125"/>
    </row>
    <row r="253" spans="2:8" ht="24" customHeight="1" x14ac:dyDescent="0.55000000000000004">
      <c r="B253" s="125"/>
      <c r="C253" s="125"/>
      <c r="D253" s="125"/>
      <c r="E253" s="125"/>
      <c r="F253" s="125"/>
      <c r="G253" s="125"/>
      <c r="H253" s="125"/>
    </row>
    <row r="254" spans="2:8" ht="24" customHeight="1" x14ac:dyDescent="0.55000000000000004">
      <c r="B254" s="125"/>
      <c r="C254" s="125"/>
      <c r="D254" s="125"/>
      <c r="E254" s="125"/>
      <c r="F254" s="125"/>
      <c r="G254" s="125"/>
      <c r="H254" s="125"/>
    </row>
    <row r="255" spans="2:8" ht="24" customHeight="1" x14ac:dyDescent="0.55000000000000004">
      <c r="B255" s="125"/>
      <c r="C255" s="125"/>
      <c r="D255" s="125"/>
      <c r="E255" s="125"/>
      <c r="F255" s="125"/>
      <c r="G255" s="125"/>
      <c r="H255" s="125"/>
    </row>
    <row r="256" spans="2:8" ht="24" customHeight="1" x14ac:dyDescent="0.55000000000000004">
      <c r="B256" s="125"/>
      <c r="C256" s="125"/>
      <c r="D256" s="125"/>
      <c r="E256" s="125"/>
      <c r="F256" s="125"/>
      <c r="G256" s="125"/>
      <c r="H256" s="125"/>
    </row>
    <row r="257" spans="2:8" ht="24" customHeight="1" x14ac:dyDescent="0.55000000000000004">
      <c r="B257" s="125"/>
      <c r="C257" s="125"/>
      <c r="D257" s="125"/>
      <c r="E257" s="125"/>
      <c r="F257" s="125"/>
      <c r="G257" s="125"/>
      <c r="H257" s="125"/>
    </row>
    <row r="258" spans="2:8" ht="24" customHeight="1" x14ac:dyDescent="0.55000000000000004">
      <c r="B258" s="125"/>
      <c r="C258" s="125"/>
      <c r="D258" s="125"/>
      <c r="E258" s="125"/>
      <c r="F258" s="125"/>
      <c r="G258" s="125"/>
      <c r="H258" s="125"/>
    </row>
    <row r="259" spans="2:8" ht="24" customHeight="1" x14ac:dyDescent="0.55000000000000004">
      <c r="B259" s="125"/>
      <c r="C259" s="125"/>
      <c r="D259" s="125"/>
      <c r="E259" s="125"/>
      <c r="F259" s="125"/>
      <c r="G259" s="125"/>
      <c r="H259" s="125"/>
    </row>
    <row r="260" spans="2:8" ht="24" customHeight="1" x14ac:dyDescent="0.55000000000000004">
      <c r="B260" s="125"/>
      <c r="C260" s="125"/>
      <c r="D260" s="125"/>
      <c r="E260" s="125"/>
      <c r="F260" s="125"/>
      <c r="G260" s="125"/>
      <c r="H260" s="125"/>
    </row>
    <row r="261" spans="2:8" ht="24" customHeight="1" x14ac:dyDescent="0.55000000000000004">
      <c r="B261" s="125"/>
      <c r="C261" s="125"/>
      <c r="D261" s="125"/>
      <c r="E261" s="125"/>
      <c r="F261" s="125"/>
      <c r="G261" s="125"/>
      <c r="H261" s="125"/>
    </row>
    <row r="262" spans="2:8" ht="24" customHeight="1" x14ac:dyDescent="0.55000000000000004">
      <c r="B262" s="125"/>
      <c r="C262" s="125"/>
      <c r="D262" s="125"/>
      <c r="E262" s="125"/>
      <c r="F262" s="125"/>
      <c r="G262" s="125"/>
      <c r="H262" s="125"/>
    </row>
    <row r="263" spans="2:8" ht="24" customHeight="1" x14ac:dyDescent="0.55000000000000004">
      <c r="B263" s="125"/>
      <c r="C263" s="125"/>
      <c r="D263" s="125"/>
      <c r="E263" s="125"/>
      <c r="F263" s="125"/>
      <c r="G263" s="125"/>
      <c r="H263" s="125"/>
    </row>
    <row r="264" spans="2:8" ht="24" customHeight="1" x14ac:dyDescent="0.55000000000000004">
      <c r="B264" s="125"/>
      <c r="C264" s="125"/>
      <c r="D264" s="125"/>
      <c r="E264" s="125"/>
      <c r="F264" s="125"/>
      <c r="G264" s="125"/>
      <c r="H264" s="125"/>
    </row>
    <row r="265" spans="2:8" ht="24" customHeight="1" x14ac:dyDescent="0.55000000000000004">
      <c r="B265" s="125"/>
      <c r="C265" s="125"/>
      <c r="D265" s="125"/>
      <c r="E265" s="125"/>
      <c r="F265" s="125"/>
      <c r="G265" s="125"/>
      <c r="H265" s="125"/>
    </row>
    <row r="266" spans="2:8" ht="24" customHeight="1" x14ac:dyDescent="0.55000000000000004">
      <c r="B266" s="125"/>
      <c r="C266" s="125"/>
      <c r="D266" s="125"/>
      <c r="E266" s="125"/>
      <c r="F266" s="125"/>
      <c r="G266" s="125"/>
      <c r="H266" s="125"/>
    </row>
    <row r="267" spans="2:8" ht="24" customHeight="1" x14ac:dyDescent="0.55000000000000004">
      <c r="B267" s="125"/>
      <c r="C267" s="125"/>
      <c r="D267" s="125"/>
      <c r="E267" s="125"/>
      <c r="F267" s="125"/>
      <c r="G267" s="125"/>
      <c r="H267" s="125"/>
    </row>
    <row r="268" spans="2:8" ht="24" customHeight="1" x14ac:dyDescent="0.55000000000000004">
      <c r="B268" s="125"/>
      <c r="C268" s="125"/>
      <c r="D268" s="125"/>
      <c r="E268" s="125"/>
      <c r="F268" s="125"/>
      <c r="G268" s="125"/>
      <c r="H268" s="125"/>
    </row>
    <row r="269" spans="2:8" ht="24" customHeight="1" x14ac:dyDescent="0.55000000000000004">
      <c r="B269" s="125"/>
      <c r="C269" s="125"/>
      <c r="D269" s="125"/>
      <c r="E269" s="125"/>
      <c r="F269" s="125"/>
      <c r="G269" s="125"/>
      <c r="H269" s="125"/>
    </row>
    <row r="270" spans="2:8" ht="24" customHeight="1" x14ac:dyDescent="0.55000000000000004">
      <c r="B270" s="125"/>
      <c r="C270" s="125"/>
      <c r="D270" s="125"/>
      <c r="E270" s="125"/>
      <c r="F270" s="125"/>
      <c r="G270" s="125"/>
      <c r="H270" s="125"/>
    </row>
    <row r="271" spans="2:8" ht="24" customHeight="1" x14ac:dyDescent="0.55000000000000004">
      <c r="B271" s="125"/>
      <c r="C271" s="125"/>
      <c r="D271" s="125"/>
      <c r="E271" s="125"/>
      <c r="F271" s="125"/>
      <c r="G271" s="125"/>
      <c r="H271" s="125"/>
    </row>
    <row r="272" spans="2:8" ht="24" customHeight="1" x14ac:dyDescent="0.55000000000000004">
      <c r="B272" s="125"/>
      <c r="C272" s="125"/>
      <c r="D272" s="125"/>
      <c r="E272" s="125"/>
      <c r="F272" s="125"/>
      <c r="G272" s="125"/>
      <c r="H272" s="125"/>
    </row>
    <row r="273" spans="2:8" ht="24" customHeight="1" x14ac:dyDescent="0.55000000000000004">
      <c r="B273" s="125"/>
      <c r="C273" s="125"/>
      <c r="D273" s="125"/>
      <c r="E273" s="125"/>
      <c r="F273" s="125"/>
      <c r="G273" s="125"/>
      <c r="H273" s="125"/>
    </row>
    <row r="274" spans="2:8" ht="24" customHeight="1" x14ac:dyDescent="0.55000000000000004">
      <c r="B274" s="125"/>
      <c r="C274" s="125"/>
      <c r="D274" s="125"/>
      <c r="E274" s="125"/>
      <c r="F274" s="125"/>
      <c r="G274" s="125"/>
      <c r="H274" s="125"/>
    </row>
    <row r="275" spans="2:8" ht="24" customHeight="1" x14ac:dyDescent="0.55000000000000004">
      <c r="B275" s="125"/>
      <c r="C275" s="125"/>
      <c r="D275" s="125"/>
      <c r="E275" s="125"/>
      <c r="F275" s="125"/>
      <c r="G275" s="125"/>
      <c r="H275" s="125"/>
    </row>
    <row r="276" spans="2:8" ht="24" customHeight="1" x14ac:dyDescent="0.55000000000000004">
      <c r="B276" s="125"/>
      <c r="C276" s="125"/>
      <c r="D276" s="125"/>
      <c r="E276" s="125"/>
      <c r="F276" s="125"/>
      <c r="G276" s="125"/>
      <c r="H276" s="125"/>
    </row>
    <row r="277" spans="2:8" ht="24" customHeight="1" x14ac:dyDescent="0.55000000000000004">
      <c r="B277" s="125"/>
      <c r="C277" s="125"/>
      <c r="D277" s="125"/>
      <c r="E277" s="125"/>
      <c r="F277" s="125"/>
      <c r="G277" s="125"/>
      <c r="H277" s="125"/>
    </row>
    <row r="278" spans="2:8" ht="24" customHeight="1" x14ac:dyDescent="0.55000000000000004">
      <c r="B278" s="125"/>
      <c r="C278" s="125"/>
      <c r="D278" s="125"/>
      <c r="E278" s="125"/>
      <c r="F278" s="125"/>
      <c r="G278" s="125"/>
      <c r="H278" s="125"/>
    </row>
    <row r="279" spans="2:8" ht="24" customHeight="1" x14ac:dyDescent="0.55000000000000004">
      <c r="B279" s="125"/>
      <c r="C279" s="125"/>
      <c r="D279" s="125"/>
      <c r="E279" s="125"/>
      <c r="F279" s="125"/>
      <c r="G279" s="125"/>
      <c r="H279" s="125"/>
    </row>
    <row r="280" spans="2:8" ht="24" customHeight="1" x14ac:dyDescent="0.55000000000000004">
      <c r="B280" s="125"/>
      <c r="C280" s="125"/>
      <c r="D280" s="125"/>
      <c r="E280" s="125"/>
      <c r="F280" s="125"/>
      <c r="G280" s="125"/>
      <c r="H280" s="125"/>
    </row>
    <row r="281" spans="2:8" ht="24" customHeight="1" x14ac:dyDescent="0.55000000000000004">
      <c r="B281" s="125"/>
      <c r="C281" s="125"/>
      <c r="D281" s="125"/>
      <c r="E281" s="125"/>
      <c r="F281" s="125"/>
      <c r="G281" s="125"/>
      <c r="H281" s="125"/>
    </row>
    <row r="282" spans="2:8" ht="24" customHeight="1" x14ac:dyDescent="0.55000000000000004">
      <c r="B282" s="125"/>
      <c r="C282" s="125"/>
      <c r="D282" s="125"/>
      <c r="E282" s="125"/>
      <c r="F282" s="125"/>
      <c r="G282" s="125"/>
      <c r="H282" s="125"/>
    </row>
    <row r="283" spans="2:8" ht="24" customHeight="1" x14ac:dyDescent="0.55000000000000004">
      <c r="B283" s="125"/>
      <c r="C283" s="125"/>
      <c r="D283" s="125"/>
      <c r="E283" s="125"/>
      <c r="F283" s="125"/>
      <c r="G283" s="125"/>
      <c r="H283" s="125"/>
    </row>
    <row r="284" spans="2:8" ht="24" customHeight="1" x14ac:dyDescent="0.55000000000000004">
      <c r="B284" s="125"/>
      <c r="C284" s="125"/>
      <c r="D284" s="125"/>
      <c r="E284" s="125"/>
      <c r="F284" s="125"/>
      <c r="G284" s="125"/>
      <c r="H284" s="125"/>
    </row>
    <row r="285" spans="2:8" ht="24" customHeight="1" x14ac:dyDescent="0.55000000000000004">
      <c r="B285" s="125"/>
      <c r="C285" s="125"/>
      <c r="D285" s="125"/>
      <c r="E285" s="125"/>
      <c r="F285" s="125"/>
      <c r="G285" s="125"/>
      <c r="H285" s="125"/>
    </row>
    <row r="286" spans="2:8" ht="24" customHeight="1" x14ac:dyDescent="0.55000000000000004">
      <c r="B286" s="125"/>
      <c r="C286" s="125"/>
      <c r="D286" s="125"/>
      <c r="E286" s="125"/>
      <c r="F286" s="125"/>
      <c r="G286" s="125"/>
      <c r="H286" s="125"/>
    </row>
    <row r="287" spans="2:8" ht="24" customHeight="1" x14ac:dyDescent="0.55000000000000004">
      <c r="B287" s="125"/>
      <c r="C287" s="125"/>
      <c r="D287" s="125"/>
      <c r="E287" s="125"/>
      <c r="F287" s="125"/>
      <c r="G287" s="125"/>
      <c r="H287" s="125"/>
    </row>
    <row r="288" spans="2:8" ht="24" customHeight="1" x14ac:dyDescent="0.55000000000000004">
      <c r="B288" s="125"/>
      <c r="C288" s="125"/>
      <c r="D288" s="125"/>
      <c r="E288" s="125"/>
      <c r="F288" s="125"/>
      <c r="G288" s="125"/>
      <c r="H288" s="125"/>
    </row>
    <row r="289" spans="2:8" ht="24" customHeight="1" x14ac:dyDescent="0.55000000000000004">
      <c r="B289" s="125"/>
      <c r="C289" s="125"/>
      <c r="D289" s="125"/>
      <c r="E289" s="125"/>
      <c r="F289" s="125"/>
      <c r="G289" s="125"/>
      <c r="H289" s="125"/>
    </row>
    <row r="290" spans="2:8" ht="24" customHeight="1" x14ac:dyDescent="0.55000000000000004">
      <c r="B290" s="125"/>
      <c r="C290" s="125"/>
      <c r="D290" s="125"/>
      <c r="E290" s="125"/>
      <c r="F290" s="125"/>
      <c r="G290" s="125"/>
      <c r="H290" s="125"/>
    </row>
    <row r="291" spans="2:8" ht="24" customHeight="1" x14ac:dyDescent="0.55000000000000004">
      <c r="B291" s="125"/>
      <c r="C291" s="125"/>
      <c r="D291" s="125"/>
      <c r="E291" s="125"/>
      <c r="F291" s="125"/>
      <c r="G291" s="125"/>
      <c r="H291" s="125"/>
    </row>
    <row r="292" spans="2:8" ht="24" customHeight="1" x14ac:dyDescent="0.55000000000000004">
      <c r="B292" s="125"/>
      <c r="C292" s="125"/>
      <c r="D292" s="125"/>
      <c r="E292" s="125"/>
      <c r="F292" s="125"/>
      <c r="G292" s="125"/>
      <c r="H292" s="125"/>
    </row>
    <row r="293" spans="2:8" ht="24" customHeight="1" x14ac:dyDescent="0.55000000000000004">
      <c r="B293" s="125"/>
      <c r="C293" s="125"/>
      <c r="D293" s="125"/>
      <c r="E293" s="125"/>
      <c r="F293" s="125"/>
      <c r="G293" s="125"/>
      <c r="H293" s="125"/>
    </row>
    <row r="294" spans="2:8" ht="24" customHeight="1" x14ac:dyDescent="0.55000000000000004">
      <c r="B294" s="125"/>
      <c r="C294" s="125"/>
      <c r="D294" s="125"/>
      <c r="E294" s="125"/>
      <c r="F294" s="125"/>
      <c r="G294" s="125"/>
      <c r="H294" s="125"/>
    </row>
    <row r="295" spans="2:8" ht="24" customHeight="1" x14ac:dyDescent="0.55000000000000004">
      <c r="B295" s="125"/>
      <c r="C295" s="125"/>
      <c r="D295" s="125"/>
      <c r="E295" s="125"/>
      <c r="F295" s="125"/>
      <c r="G295" s="125"/>
      <c r="H295" s="125"/>
    </row>
    <row r="296" spans="2:8" ht="24" customHeight="1" x14ac:dyDescent="0.55000000000000004">
      <c r="B296" s="125"/>
      <c r="C296" s="125"/>
      <c r="D296" s="125"/>
      <c r="E296" s="125"/>
      <c r="F296" s="125"/>
      <c r="G296" s="125"/>
      <c r="H296" s="125"/>
    </row>
    <row r="297" spans="2:8" ht="24" customHeight="1" x14ac:dyDescent="0.55000000000000004">
      <c r="B297" s="125"/>
      <c r="C297" s="125"/>
      <c r="D297" s="125"/>
      <c r="E297" s="125"/>
      <c r="F297" s="125"/>
      <c r="G297" s="125"/>
      <c r="H297" s="125"/>
    </row>
    <row r="298" spans="2:8" ht="24" customHeight="1" x14ac:dyDescent="0.55000000000000004">
      <c r="B298" s="125"/>
      <c r="C298" s="125"/>
      <c r="D298" s="125"/>
      <c r="E298" s="125"/>
      <c r="F298" s="125"/>
      <c r="G298" s="125"/>
      <c r="H298" s="125"/>
    </row>
    <row r="299" spans="2:8" ht="24" customHeight="1" x14ac:dyDescent="0.55000000000000004">
      <c r="B299" s="125"/>
      <c r="C299" s="125"/>
      <c r="D299" s="125"/>
      <c r="E299" s="125"/>
      <c r="F299" s="125"/>
      <c r="G299" s="125"/>
      <c r="H299" s="125"/>
    </row>
    <row r="300" spans="2:8" ht="24" customHeight="1" x14ac:dyDescent="0.55000000000000004">
      <c r="B300" s="125"/>
      <c r="C300" s="125"/>
      <c r="D300" s="125"/>
      <c r="E300" s="125"/>
      <c r="F300" s="125"/>
      <c r="G300" s="125"/>
      <c r="H300" s="125"/>
    </row>
    <row r="301" spans="2:8" ht="24" customHeight="1" x14ac:dyDescent="0.55000000000000004">
      <c r="B301" s="125"/>
      <c r="C301" s="125"/>
      <c r="D301" s="125"/>
      <c r="E301" s="125"/>
      <c r="F301" s="125"/>
      <c r="G301" s="125"/>
      <c r="H301" s="125"/>
    </row>
    <row r="302" spans="2:8" ht="24" customHeight="1" x14ac:dyDescent="0.55000000000000004">
      <c r="B302" s="125"/>
      <c r="C302" s="125"/>
      <c r="D302" s="125"/>
      <c r="E302" s="125"/>
      <c r="F302" s="125"/>
      <c r="G302" s="125"/>
      <c r="H302" s="125"/>
    </row>
    <row r="303" spans="2:8" ht="24" customHeight="1" x14ac:dyDescent="0.55000000000000004">
      <c r="B303" s="125"/>
      <c r="C303" s="125"/>
      <c r="D303" s="125"/>
      <c r="E303" s="125"/>
      <c r="F303" s="125"/>
      <c r="G303" s="125"/>
      <c r="H303" s="125"/>
    </row>
    <row r="304" spans="2:8" ht="24" customHeight="1" x14ac:dyDescent="0.55000000000000004">
      <c r="B304" s="125"/>
      <c r="C304" s="125"/>
      <c r="D304" s="125"/>
      <c r="E304" s="125"/>
      <c r="F304" s="125"/>
      <c r="G304" s="125"/>
      <c r="H304" s="125"/>
    </row>
    <row r="305" spans="2:8" ht="24" customHeight="1" x14ac:dyDescent="0.55000000000000004">
      <c r="B305" s="125"/>
      <c r="C305" s="125"/>
      <c r="D305" s="125"/>
      <c r="E305" s="125"/>
      <c r="F305" s="125"/>
      <c r="G305" s="125"/>
      <c r="H305" s="125"/>
    </row>
    <row r="306" spans="2:8" ht="24" customHeight="1" x14ac:dyDescent="0.55000000000000004">
      <c r="B306" s="125"/>
      <c r="C306" s="125"/>
      <c r="D306" s="125"/>
      <c r="E306" s="125"/>
      <c r="F306" s="125"/>
      <c r="G306" s="125"/>
      <c r="H306" s="125"/>
    </row>
    <row r="307" spans="2:8" ht="24" customHeight="1" x14ac:dyDescent="0.55000000000000004">
      <c r="B307" s="125"/>
      <c r="C307" s="125"/>
      <c r="D307" s="125"/>
      <c r="E307" s="125"/>
      <c r="F307" s="125"/>
      <c r="G307" s="125"/>
      <c r="H307" s="125"/>
    </row>
    <row r="308" spans="2:8" ht="24" customHeight="1" x14ac:dyDescent="0.55000000000000004">
      <c r="B308" s="125"/>
      <c r="C308" s="125"/>
      <c r="D308" s="125"/>
      <c r="E308" s="125"/>
      <c r="F308" s="125"/>
      <c r="G308" s="125"/>
      <c r="H308" s="125"/>
    </row>
    <row r="309" spans="2:8" ht="24" customHeight="1" x14ac:dyDescent="0.55000000000000004">
      <c r="B309" s="125"/>
      <c r="C309" s="125"/>
      <c r="D309" s="125"/>
      <c r="E309" s="125"/>
      <c r="F309" s="125"/>
      <c r="G309" s="125"/>
      <c r="H309" s="125"/>
    </row>
    <row r="310" spans="2:8" ht="24" customHeight="1" x14ac:dyDescent="0.55000000000000004">
      <c r="B310" s="125"/>
      <c r="C310" s="125"/>
      <c r="D310" s="125"/>
      <c r="E310" s="125"/>
      <c r="F310" s="125"/>
      <c r="G310" s="125"/>
      <c r="H310" s="125"/>
    </row>
    <row r="311" spans="2:8" ht="24" customHeight="1" x14ac:dyDescent="0.55000000000000004">
      <c r="B311" s="125"/>
      <c r="C311" s="125"/>
      <c r="D311" s="125"/>
      <c r="E311" s="125"/>
      <c r="F311" s="125"/>
      <c r="G311" s="125"/>
      <c r="H311" s="125"/>
    </row>
    <row r="312" spans="2:8" ht="24" customHeight="1" x14ac:dyDescent="0.55000000000000004">
      <c r="B312" s="125"/>
      <c r="C312" s="125"/>
      <c r="D312" s="125"/>
      <c r="E312" s="125"/>
      <c r="F312" s="125"/>
      <c r="G312" s="125"/>
      <c r="H312" s="125"/>
    </row>
    <row r="313" spans="2:8" ht="24" customHeight="1" x14ac:dyDescent="0.55000000000000004">
      <c r="B313" s="125"/>
      <c r="C313" s="125"/>
      <c r="D313" s="125"/>
      <c r="E313" s="125"/>
      <c r="F313" s="125"/>
      <c r="G313" s="125"/>
      <c r="H313" s="125"/>
    </row>
    <row r="314" spans="2:8" ht="24" customHeight="1" x14ac:dyDescent="0.55000000000000004">
      <c r="B314" s="125"/>
      <c r="C314" s="125"/>
      <c r="D314" s="125"/>
      <c r="E314" s="125"/>
      <c r="F314" s="125"/>
      <c r="G314" s="125"/>
      <c r="H314" s="125"/>
    </row>
    <row r="315" spans="2:8" ht="24" customHeight="1" x14ac:dyDescent="0.55000000000000004">
      <c r="B315" s="125"/>
      <c r="C315" s="125"/>
      <c r="D315" s="125"/>
      <c r="E315" s="125"/>
      <c r="F315" s="125"/>
      <c r="G315" s="125"/>
      <c r="H315" s="125"/>
    </row>
    <row r="316" spans="2:8" ht="24" customHeight="1" x14ac:dyDescent="0.55000000000000004">
      <c r="B316" s="125"/>
      <c r="C316" s="125"/>
      <c r="D316" s="125"/>
      <c r="E316" s="125"/>
      <c r="F316" s="125"/>
      <c r="G316" s="125"/>
      <c r="H316" s="125"/>
    </row>
    <row r="317" spans="2:8" ht="24" customHeight="1" x14ac:dyDescent="0.55000000000000004">
      <c r="B317" s="125"/>
      <c r="C317" s="125"/>
      <c r="D317" s="125"/>
      <c r="E317" s="125"/>
      <c r="F317" s="125"/>
      <c r="G317" s="125"/>
      <c r="H317" s="125"/>
    </row>
    <row r="318" spans="2:8" ht="24" customHeight="1" x14ac:dyDescent="0.55000000000000004">
      <c r="B318" s="125"/>
      <c r="C318" s="125"/>
      <c r="D318" s="125"/>
      <c r="E318" s="125"/>
      <c r="F318" s="125"/>
      <c r="G318" s="125"/>
      <c r="H318" s="125"/>
    </row>
    <row r="319" spans="2:8" ht="24" customHeight="1" x14ac:dyDescent="0.55000000000000004">
      <c r="B319" s="125"/>
      <c r="C319" s="125"/>
      <c r="D319" s="125"/>
      <c r="E319" s="125"/>
      <c r="F319" s="125"/>
      <c r="G319" s="125"/>
      <c r="H319" s="125"/>
    </row>
    <row r="320" spans="2:8" ht="24" customHeight="1" x14ac:dyDescent="0.55000000000000004">
      <c r="B320" s="125"/>
      <c r="C320" s="125"/>
      <c r="D320" s="125"/>
      <c r="E320" s="125"/>
      <c r="F320" s="125"/>
      <c r="G320" s="125"/>
      <c r="H320" s="125"/>
    </row>
    <row r="321" spans="2:8" ht="24" customHeight="1" x14ac:dyDescent="0.55000000000000004">
      <c r="B321" s="125"/>
      <c r="C321" s="125"/>
      <c r="D321" s="125"/>
      <c r="E321" s="125"/>
      <c r="F321" s="125"/>
      <c r="G321" s="125"/>
      <c r="H321" s="125"/>
    </row>
    <row r="322" spans="2:8" ht="24" customHeight="1" x14ac:dyDescent="0.55000000000000004">
      <c r="B322" s="125"/>
      <c r="C322" s="125"/>
      <c r="D322" s="125"/>
      <c r="E322" s="125"/>
      <c r="F322" s="125"/>
      <c r="G322" s="125"/>
      <c r="H322" s="125"/>
    </row>
    <row r="323" spans="2:8" ht="24" customHeight="1" x14ac:dyDescent="0.55000000000000004">
      <c r="B323" s="125"/>
      <c r="C323" s="125"/>
      <c r="D323" s="125"/>
      <c r="E323" s="125"/>
      <c r="F323" s="125"/>
      <c r="G323" s="125"/>
      <c r="H323" s="125"/>
    </row>
    <row r="324" spans="2:8" ht="24" customHeight="1" x14ac:dyDescent="0.55000000000000004">
      <c r="B324" s="125"/>
      <c r="C324" s="125"/>
      <c r="D324" s="125"/>
      <c r="E324" s="125"/>
      <c r="F324" s="125"/>
      <c r="G324" s="125"/>
      <c r="H324" s="125"/>
    </row>
    <row r="325" spans="2:8" ht="24" customHeight="1" x14ac:dyDescent="0.55000000000000004">
      <c r="B325" s="125"/>
      <c r="C325" s="125"/>
      <c r="D325" s="125"/>
      <c r="E325" s="125"/>
      <c r="F325" s="125"/>
      <c r="G325" s="125"/>
      <c r="H325" s="125"/>
    </row>
    <row r="326" spans="2:8" ht="24" customHeight="1" x14ac:dyDescent="0.55000000000000004">
      <c r="B326" s="125"/>
      <c r="C326" s="125"/>
      <c r="D326" s="125"/>
      <c r="E326" s="125"/>
      <c r="F326" s="125"/>
      <c r="G326" s="125"/>
      <c r="H326" s="125"/>
    </row>
    <row r="327" spans="2:8" ht="24" customHeight="1" x14ac:dyDescent="0.55000000000000004">
      <c r="B327" s="125"/>
      <c r="C327" s="125"/>
      <c r="D327" s="125"/>
      <c r="E327" s="125"/>
      <c r="F327" s="125"/>
      <c r="G327" s="125"/>
      <c r="H327" s="125"/>
    </row>
    <row r="328" spans="2:8" ht="24" customHeight="1" x14ac:dyDescent="0.55000000000000004">
      <c r="B328" s="125"/>
      <c r="C328" s="125"/>
      <c r="D328" s="125"/>
      <c r="E328" s="125"/>
      <c r="F328" s="125"/>
      <c r="G328" s="125"/>
      <c r="H328" s="125"/>
    </row>
    <row r="329" spans="2:8" ht="24" customHeight="1" x14ac:dyDescent="0.55000000000000004">
      <c r="B329" s="125"/>
      <c r="C329" s="125"/>
      <c r="D329" s="125"/>
      <c r="E329" s="125"/>
      <c r="F329" s="125"/>
      <c r="G329" s="125"/>
      <c r="H329" s="125"/>
    </row>
    <row r="330" spans="2:8" ht="24" customHeight="1" x14ac:dyDescent="0.55000000000000004">
      <c r="B330" s="125"/>
      <c r="C330" s="125"/>
      <c r="D330" s="125"/>
      <c r="E330" s="125"/>
      <c r="F330" s="125"/>
      <c r="G330" s="125"/>
      <c r="H330" s="125"/>
    </row>
    <row r="331" spans="2:8" ht="24" customHeight="1" x14ac:dyDescent="0.55000000000000004">
      <c r="B331" s="125"/>
      <c r="C331" s="125"/>
      <c r="D331" s="125"/>
      <c r="E331" s="125"/>
      <c r="F331" s="125"/>
      <c r="G331" s="125"/>
      <c r="H331" s="125"/>
    </row>
    <row r="332" spans="2:8" ht="24" customHeight="1" x14ac:dyDescent="0.55000000000000004">
      <c r="B332" s="125"/>
      <c r="C332" s="125"/>
      <c r="D332" s="125"/>
      <c r="E332" s="125"/>
      <c r="F332" s="125"/>
      <c r="G332" s="125"/>
      <c r="H332" s="125"/>
    </row>
    <row r="333" spans="2:8" ht="24" customHeight="1" x14ac:dyDescent="0.55000000000000004">
      <c r="B333" s="125"/>
      <c r="C333" s="125"/>
      <c r="D333" s="125"/>
      <c r="E333" s="125"/>
      <c r="F333" s="125"/>
      <c r="G333" s="125"/>
      <c r="H333" s="125"/>
    </row>
    <row r="334" spans="2:8" ht="24" customHeight="1" x14ac:dyDescent="0.55000000000000004">
      <c r="B334" s="125"/>
      <c r="C334" s="125"/>
      <c r="D334" s="125"/>
      <c r="E334" s="125"/>
      <c r="F334" s="125"/>
      <c r="G334" s="125"/>
      <c r="H334" s="125"/>
    </row>
    <row r="335" spans="2:8" ht="24" customHeight="1" x14ac:dyDescent="0.55000000000000004">
      <c r="B335" s="125"/>
      <c r="C335" s="125"/>
      <c r="D335" s="125"/>
      <c r="E335" s="125"/>
      <c r="F335" s="125"/>
      <c r="G335" s="125"/>
      <c r="H335" s="125"/>
    </row>
    <row r="336" spans="2:8" ht="24" customHeight="1" x14ac:dyDescent="0.55000000000000004">
      <c r="B336" s="125"/>
      <c r="C336" s="125"/>
      <c r="D336" s="125"/>
      <c r="E336" s="125"/>
      <c r="F336" s="125"/>
      <c r="G336" s="125"/>
      <c r="H336" s="125"/>
    </row>
    <row r="337" spans="2:8" ht="24" customHeight="1" x14ac:dyDescent="0.55000000000000004">
      <c r="B337" s="125"/>
      <c r="C337" s="125"/>
      <c r="D337" s="125"/>
      <c r="E337" s="125"/>
      <c r="F337" s="125"/>
      <c r="G337" s="125"/>
      <c r="H337" s="125"/>
    </row>
    <row r="338" spans="2:8" ht="24" customHeight="1" x14ac:dyDescent="0.55000000000000004">
      <c r="B338" s="125"/>
      <c r="C338" s="125"/>
      <c r="D338" s="125"/>
      <c r="E338" s="125"/>
      <c r="F338" s="125"/>
      <c r="G338" s="125"/>
      <c r="H338" s="125"/>
    </row>
    <row r="339" spans="2:8" ht="24" customHeight="1" x14ac:dyDescent="0.55000000000000004">
      <c r="B339" s="125"/>
      <c r="C339" s="125"/>
      <c r="D339" s="125"/>
      <c r="E339" s="125"/>
      <c r="F339" s="125"/>
      <c r="G339" s="125"/>
      <c r="H339" s="125"/>
    </row>
    <row r="340" spans="2:8" ht="24" customHeight="1" x14ac:dyDescent="0.55000000000000004">
      <c r="B340" s="125"/>
      <c r="C340" s="125"/>
      <c r="D340" s="125"/>
      <c r="E340" s="125"/>
      <c r="F340" s="125"/>
      <c r="G340" s="125"/>
      <c r="H340" s="125"/>
    </row>
    <row r="341" spans="2:8" ht="24" customHeight="1" x14ac:dyDescent="0.55000000000000004">
      <c r="B341" s="125"/>
      <c r="C341" s="125"/>
      <c r="D341" s="125"/>
      <c r="E341" s="125"/>
      <c r="F341" s="125"/>
      <c r="G341" s="125"/>
      <c r="H341" s="125"/>
    </row>
    <row r="342" spans="2:8" ht="24" customHeight="1" x14ac:dyDescent="0.55000000000000004">
      <c r="B342" s="125"/>
      <c r="C342" s="125"/>
      <c r="D342" s="125"/>
      <c r="E342" s="125"/>
      <c r="F342" s="125"/>
      <c r="G342" s="125"/>
      <c r="H342" s="125"/>
    </row>
    <row r="343" spans="2:8" ht="24" customHeight="1" x14ac:dyDescent="0.55000000000000004">
      <c r="B343" s="125"/>
      <c r="C343" s="125"/>
      <c r="D343" s="125"/>
      <c r="E343" s="125"/>
      <c r="F343" s="125"/>
      <c r="G343" s="125"/>
      <c r="H343" s="125"/>
    </row>
    <row r="344" spans="2:8" ht="24" customHeight="1" x14ac:dyDescent="0.55000000000000004">
      <c r="B344" s="125"/>
      <c r="C344" s="125"/>
      <c r="D344" s="125"/>
      <c r="E344" s="125"/>
      <c r="F344" s="125"/>
      <c r="G344" s="125"/>
      <c r="H344" s="125"/>
    </row>
    <row r="345" spans="2:8" ht="24" customHeight="1" x14ac:dyDescent="0.55000000000000004">
      <c r="B345" s="125"/>
      <c r="C345" s="125"/>
      <c r="D345" s="125"/>
      <c r="E345" s="125"/>
      <c r="F345" s="125"/>
      <c r="G345" s="125"/>
      <c r="H345" s="125"/>
    </row>
    <row r="346" spans="2:8" ht="24" customHeight="1" x14ac:dyDescent="0.55000000000000004">
      <c r="B346" s="125"/>
      <c r="C346" s="125"/>
      <c r="D346" s="125"/>
      <c r="E346" s="125"/>
      <c r="F346" s="125"/>
      <c r="G346" s="125"/>
      <c r="H346" s="125"/>
    </row>
    <row r="347" spans="2:8" ht="24" customHeight="1" x14ac:dyDescent="0.55000000000000004">
      <c r="B347" s="125"/>
      <c r="C347" s="125"/>
      <c r="D347" s="125"/>
      <c r="E347" s="125"/>
      <c r="F347" s="125"/>
      <c r="G347" s="125"/>
      <c r="H347" s="125"/>
    </row>
    <row r="348" spans="2:8" ht="24" customHeight="1" x14ac:dyDescent="0.55000000000000004">
      <c r="B348" s="125"/>
      <c r="C348" s="125"/>
      <c r="D348" s="125"/>
      <c r="E348" s="125"/>
      <c r="F348" s="125"/>
      <c r="G348" s="125"/>
      <c r="H348" s="125"/>
    </row>
    <row r="349" spans="2:8" ht="24" customHeight="1" x14ac:dyDescent="0.55000000000000004">
      <c r="B349" s="125"/>
      <c r="C349" s="125"/>
      <c r="D349" s="125"/>
      <c r="E349" s="125"/>
      <c r="F349" s="125"/>
      <c r="G349" s="125"/>
      <c r="H349" s="125"/>
    </row>
    <row r="350" spans="2:8" ht="24" customHeight="1" x14ac:dyDescent="0.55000000000000004">
      <c r="B350" s="125"/>
      <c r="C350" s="125"/>
      <c r="D350" s="125"/>
      <c r="E350" s="125"/>
      <c r="F350" s="125"/>
      <c r="G350" s="125"/>
      <c r="H350" s="125"/>
    </row>
    <row r="351" spans="2:8" ht="24" customHeight="1" x14ac:dyDescent="0.55000000000000004">
      <c r="B351" s="125"/>
      <c r="C351" s="125"/>
      <c r="D351" s="125"/>
      <c r="E351" s="125"/>
      <c r="F351" s="125"/>
      <c r="G351" s="125"/>
      <c r="H351" s="125"/>
    </row>
    <row r="352" spans="2:8" ht="24" customHeight="1" x14ac:dyDescent="0.55000000000000004">
      <c r="B352" s="125"/>
      <c r="C352" s="125"/>
      <c r="D352" s="125"/>
      <c r="E352" s="125"/>
      <c r="F352" s="125"/>
      <c r="G352" s="125"/>
      <c r="H352" s="125"/>
    </row>
    <row r="353" spans="2:8" ht="24" customHeight="1" x14ac:dyDescent="0.55000000000000004">
      <c r="B353" s="125"/>
      <c r="C353" s="125"/>
      <c r="D353" s="125"/>
      <c r="E353" s="125"/>
      <c r="F353" s="125"/>
      <c r="G353" s="125"/>
      <c r="H353" s="125"/>
    </row>
    <row r="354" spans="2:8" ht="24" customHeight="1" x14ac:dyDescent="0.55000000000000004">
      <c r="B354" s="125"/>
      <c r="C354" s="125"/>
      <c r="D354" s="125"/>
      <c r="E354" s="125"/>
      <c r="F354" s="125"/>
      <c r="G354" s="125"/>
      <c r="H354" s="125"/>
    </row>
    <row r="355" spans="2:8" ht="24" customHeight="1" x14ac:dyDescent="0.55000000000000004">
      <c r="B355" s="125"/>
      <c r="C355" s="125"/>
      <c r="D355" s="125"/>
      <c r="E355" s="125"/>
      <c r="F355" s="125"/>
      <c r="G355" s="125"/>
      <c r="H355" s="125"/>
    </row>
    <row r="356" spans="2:8" ht="24" customHeight="1" x14ac:dyDescent="0.55000000000000004">
      <c r="B356" s="125"/>
      <c r="C356" s="125"/>
      <c r="D356" s="125"/>
      <c r="E356" s="125"/>
      <c r="F356" s="125"/>
      <c r="G356" s="125"/>
      <c r="H356" s="125"/>
    </row>
    <row r="357" spans="2:8" ht="24" customHeight="1" x14ac:dyDescent="0.55000000000000004">
      <c r="B357" s="125"/>
      <c r="C357" s="125"/>
      <c r="D357" s="125"/>
      <c r="E357" s="125"/>
      <c r="F357" s="125"/>
      <c r="G357" s="125"/>
      <c r="H357" s="125"/>
    </row>
    <row r="358" spans="2:8" ht="24" customHeight="1" x14ac:dyDescent="0.55000000000000004">
      <c r="B358" s="125"/>
      <c r="C358" s="125"/>
      <c r="D358" s="125"/>
      <c r="E358" s="125"/>
      <c r="F358" s="125"/>
      <c r="G358" s="125"/>
      <c r="H358" s="125"/>
    </row>
    <row r="359" spans="2:8" ht="24" customHeight="1" x14ac:dyDescent="0.55000000000000004">
      <c r="B359" s="125"/>
      <c r="C359" s="125"/>
      <c r="D359" s="125"/>
      <c r="E359" s="125"/>
      <c r="F359" s="125"/>
      <c r="G359" s="125"/>
      <c r="H359" s="125"/>
    </row>
    <row r="360" spans="2:8" ht="24" customHeight="1" x14ac:dyDescent="0.55000000000000004">
      <c r="B360" s="125"/>
      <c r="C360" s="125"/>
      <c r="D360" s="125"/>
      <c r="E360" s="125"/>
      <c r="F360" s="125"/>
      <c r="G360" s="125"/>
      <c r="H360" s="125"/>
    </row>
    <row r="361" spans="2:8" ht="24" customHeight="1" x14ac:dyDescent="0.55000000000000004">
      <c r="B361" s="125"/>
      <c r="C361" s="125"/>
      <c r="D361" s="125"/>
      <c r="E361" s="125"/>
      <c r="F361" s="125"/>
      <c r="G361" s="125"/>
      <c r="H361" s="125"/>
    </row>
    <row r="362" spans="2:8" ht="24" customHeight="1" x14ac:dyDescent="0.55000000000000004">
      <c r="B362" s="125"/>
      <c r="C362" s="125"/>
      <c r="D362" s="125"/>
      <c r="E362" s="125"/>
      <c r="F362" s="125"/>
      <c r="G362" s="125"/>
      <c r="H362" s="125"/>
    </row>
    <row r="363" spans="2:8" ht="24" customHeight="1" x14ac:dyDescent="0.55000000000000004">
      <c r="B363" s="125"/>
      <c r="C363" s="125"/>
      <c r="D363" s="125"/>
      <c r="E363" s="125"/>
      <c r="F363" s="125"/>
      <c r="G363" s="125"/>
      <c r="H363" s="125"/>
    </row>
    <row r="364" spans="2:8" ht="24" customHeight="1" x14ac:dyDescent="0.55000000000000004">
      <c r="B364" s="125"/>
      <c r="C364" s="125"/>
      <c r="D364" s="125"/>
      <c r="E364" s="125"/>
      <c r="F364" s="125"/>
      <c r="G364" s="125"/>
      <c r="H364" s="125"/>
    </row>
    <row r="365" spans="2:8" ht="24" customHeight="1" x14ac:dyDescent="0.55000000000000004">
      <c r="B365" s="125"/>
      <c r="C365" s="125"/>
      <c r="D365" s="125"/>
      <c r="E365" s="125"/>
      <c r="F365" s="125"/>
      <c r="G365" s="125"/>
      <c r="H365" s="125"/>
    </row>
    <row r="366" spans="2:8" ht="24" customHeight="1" x14ac:dyDescent="0.55000000000000004">
      <c r="B366" s="125"/>
      <c r="C366" s="125"/>
      <c r="D366" s="125"/>
      <c r="E366" s="125"/>
      <c r="F366" s="125"/>
      <c r="G366" s="125"/>
      <c r="H366" s="125"/>
    </row>
    <row r="367" spans="2:8" ht="24" customHeight="1" x14ac:dyDescent="0.55000000000000004">
      <c r="B367" s="125"/>
      <c r="C367" s="125"/>
      <c r="D367" s="125"/>
      <c r="E367" s="125"/>
      <c r="F367" s="125"/>
      <c r="G367" s="125"/>
      <c r="H367" s="125"/>
    </row>
    <row r="368" spans="2:8" ht="24" customHeight="1" x14ac:dyDescent="0.55000000000000004">
      <c r="B368" s="125"/>
      <c r="C368" s="125"/>
      <c r="D368" s="125"/>
      <c r="E368" s="125"/>
      <c r="F368" s="125"/>
      <c r="G368" s="125"/>
      <c r="H368" s="125"/>
    </row>
    <row r="369" spans="2:8" ht="24" customHeight="1" x14ac:dyDescent="0.55000000000000004">
      <c r="B369" s="125"/>
      <c r="C369" s="125"/>
      <c r="D369" s="125"/>
      <c r="E369" s="125"/>
      <c r="F369" s="125"/>
      <c r="G369" s="125"/>
      <c r="H369" s="125"/>
    </row>
    <row r="370" spans="2:8" ht="24" customHeight="1" x14ac:dyDescent="0.55000000000000004">
      <c r="B370" s="125"/>
      <c r="C370" s="125"/>
      <c r="D370" s="125"/>
      <c r="E370" s="125"/>
      <c r="F370" s="125"/>
      <c r="G370" s="125"/>
      <c r="H370" s="125"/>
    </row>
    <row r="371" spans="2:8" ht="24" customHeight="1" x14ac:dyDescent="0.55000000000000004">
      <c r="B371" s="125"/>
      <c r="C371" s="125"/>
      <c r="D371" s="125"/>
      <c r="E371" s="125"/>
      <c r="F371" s="125"/>
      <c r="G371" s="125"/>
      <c r="H371" s="125"/>
    </row>
    <row r="372" spans="2:8" ht="24" customHeight="1" x14ac:dyDescent="0.55000000000000004">
      <c r="B372" s="125"/>
      <c r="C372" s="125"/>
      <c r="D372" s="125"/>
      <c r="E372" s="125"/>
      <c r="F372" s="125"/>
      <c r="G372" s="125"/>
      <c r="H372" s="125"/>
    </row>
    <row r="373" spans="2:8" ht="24" customHeight="1" x14ac:dyDescent="0.55000000000000004">
      <c r="B373" s="125"/>
      <c r="C373" s="125"/>
      <c r="D373" s="125"/>
      <c r="E373" s="125"/>
      <c r="F373" s="125"/>
      <c r="G373" s="125"/>
      <c r="H373" s="125"/>
    </row>
    <row r="374" spans="2:8" ht="24" customHeight="1" x14ac:dyDescent="0.55000000000000004">
      <c r="B374" s="125"/>
      <c r="C374" s="125"/>
      <c r="D374" s="125"/>
      <c r="E374" s="125"/>
      <c r="F374" s="125"/>
      <c r="G374" s="125"/>
      <c r="H374" s="125"/>
    </row>
    <row r="375" spans="2:8" ht="24" customHeight="1" x14ac:dyDescent="0.55000000000000004">
      <c r="B375" s="125"/>
      <c r="C375" s="125"/>
      <c r="D375" s="125"/>
      <c r="E375" s="125"/>
      <c r="F375" s="125"/>
      <c r="G375" s="125"/>
      <c r="H375" s="125"/>
    </row>
    <row r="376" spans="2:8" ht="24" customHeight="1" x14ac:dyDescent="0.55000000000000004">
      <c r="B376" s="125"/>
      <c r="C376" s="125"/>
      <c r="D376" s="125"/>
      <c r="E376" s="125"/>
      <c r="F376" s="125"/>
      <c r="G376" s="125"/>
      <c r="H376" s="125"/>
    </row>
    <row r="377" spans="2:8" ht="24" customHeight="1" x14ac:dyDescent="0.55000000000000004">
      <c r="B377" s="125"/>
      <c r="C377" s="125"/>
      <c r="D377" s="125"/>
      <c r="E377" s="125"/>
      <c r="F377" s="125"/>
      <c r="G377" s="125"/>
      <c r="H377" s="125"/>
    </row>
    <row r="378" spans="2:8" ht="24" customHeight="1" x14ac:dyDescent="0.55000000000000004">
      <c r="B378" s="125"/>
      <c r="C378" s="125"/>
      <c r="D378" s="125"/>
      <c r="E378" s="125"/>
      <c r="F378" s="125"/>
      <c r="G378" s="125"/>
      <c r="H378" s="125"/>
    </row>
    <row r="379" spans="2:8" ht="24" customHeight="1" x14ac:dyDescent="0.55000000000000004">
      <c r="B379" s="125"/>
      <c r="C379" s="125"/>
      <c r="D379" s="125"/>
      <c r="E379" s="125"/>
      <c r="F379" s="125"/>
      <c r="G379" s="125"/>
      <c r="H379" s="125"/>
    </row>
    <row r="380" spans="2:8" ht="24" customHeight="1" x14ac:dyDescent="0.55000000000000004">
      <c r="B380" s="125"/>
      <c r="C380" s="125"/>
      <c r="D380" s="125"/>
      <c r="E380" s="125"/>
      <c r="F380" s="125"/>
      <c r="G380" s="125"/>
      <c r="H380" s="125"/>
    </row>
    <row r="381" spans="2:8" ht="24" customHeight="1" x14ac:dyDescent="0.55000000000000004">
      <c r="B381" s="125"/>
      <c r="C381" s="125"/>
      <c r="D381" s="125"/>
      <c r="E381" s="125"/>
      <c r="F381" s="125"/>
      <c r="G381" s="125"/>
      <c r="H381" s="125"/>
    </row>
    <row r="382" spans="2:8" ht="24" customHeight="1" x14ac:dyDescent="0.55000000000000004">
      <c r="B382" s="125"/>
      <c r="C382" s="125"/>
      <c r="D382" s="125"/>
      <c r="E382" s="125"/>
      <c r="F382" s="125"/>
      <c r="G382" s="125"/>
      <c r="H382" s="125"/>
    </row>
    <row r="383" spans="2:8" ht="24" customHeight="1" x14ac:dyDescent="0.55000000000000004">
      <c r="B383" s="125"/>
      <c r="C383" s="125"/>
      <c r="D383" s="125"/>
      <c r="E383" s="125"/>
      <c r="F383" s="125"/>
      <c r="G383" s="125"/>
      <c r="H383" s="125"/>
    </row>
    <row r="384" spans="2:8" ht="24" customHeight="1" x14ac:dyDescent="0.55000000000000004">
      <c r="B384" s="125"/>
      <c r="C384" s="125"/>
      <c r="D384" s="125"/>
      <c r="E384" s="125"/>
      <c r="F384" s="125"/>
      <c r="G384" s="125"/>
      <c r="H384" s="125"/>
    </row>
    <row r="385" spans="2:8" ht="24" customHeight="1" x14ac:dyDescent="0.55000000000000004">
      <c r="B385" s="125"/>
      <c r="C385" s="125"/>
      <c r="D385" s="125"/>
      <c r="E385" s="125"/>
      <c r="F385" s="125"/>
      <c r="G385" s="125"/>
      <c r="H385" s="125"/>
    </row>
    <row r="386" spans="2:8" ht="24" customHeight="1" x14ac:dyDescent="0.55000000000000004">
      <c r="B386" s="125"/>
      <c r="C386" s="125"/>
      <c r="D386" s="125"/>
      <c r="E386" s="125"/>
      <c r="F386" s="125"/>
      <c r="G386" s="125"/>
      <c r="H386" s="125"/>
    </row>
    <row r="387" spans="2:8" ht="24" customHeight="1" x14ac:dyDescent="0.55000000000000004">
      <c r="B387" s="125"/>
      <c r="C387" s="125"/>
      <c r="D387" s="125"/>
      <c r="E387" s="125"/>
      <c r="F387" s="125"/>
      <c r="G387" s="125"/>
      <c r="H387" s="125"/>
    </row>
    <row r="388" spans="2:8" ht="24" customHeight="1" x14ac:dyDescent="0.55000000000000004">
      <c r="B388" s="125"/>
      <c r="C388" s="125"/>
      <c r="D388" s="125"/>
      <c r="E388" s="125"/>
      <c r="F388" s="125"/>
      <c r="G388" s="125"/>
      <c r="H388" s="125"/>
    </row>
    <row r="389" spans="2:8" ht="24" customHeight="1" x14ac:dyDescent="0.55000000000000004">
      <c r="B389" s="125"/>
      <c r="C389" s="125"/>
      <c r="D389" s="125"/>
      <c r="E389" s="125"/>
      <c r="F389" s="125"/>
      <c r="G389" s="125"/>
      <c r="H389" s="125"/>
    </row>
    <row r="390" spans="2:8" ht="24" customHeight="1" x14ac:dyDescent="0.55000000000000004">
      <c r="B390" s="125"/>
      <c r="C390" s="125"/>
      <c r="D390" s="125"/>
      <c r="E390" s="125"/>
      <c r="F390" s="125"/>
      <c r="G390" s="125"/>
      <c r="H390" s="125"/>
    </row>
    <row r="391" spans="2:8" ht="24" customHeight="1" x14ac:dyDescent="0.55000000000000004">
      <c r="B391" s="125"/>
      <c r="C391" s="125"/>
      <c r="D391" s="125"/>
      <c r="E391" s="125"/>
      <c r="F391" s="125"/>
      <c r="G391" s="125"/>
      <c r="H391" s="125"/>
    </row>
    <row r="392" spans="2:8" ht="24" customHeight="1" x14ac:dyDescent="0.55000000000000004">
      <c r="B392" s="125"/>
      <c r="C392" s="125"/>
      <c r="D392" s="125"/>
      <c r="E392" s="125"/>
      <c r="F392" s="125"/>
      <c r="G392" s="125"/>
      <c r="H392" s="125"/>
    </row>
    <row r="393" spans="2:8" ht="24" customHeight="1" x14ac:dyDescent="0.55000000000000004">
      <c r="B393" s="125"/>
      <c r="C393" s="125"/>
      <c r="D393" s="125"/>
      <c r="E393" s="125"/>
      <c r="F393" s="125"/>
      <c r="G393" s="125"/>
      <c r="H393" s="125"/>
    </row>
    <row r="394" spans="2:8" ht="24" customHeight="1" x14ac:dyDescent="0.55000000000000004">
      <c r="B394" s="125"/>
      <c r="C394" s="125"/>
      <c r="D394" s="125"/>
      <c r="E394" s="125"/>
      <c r="F394" s="125"/>
      <c r="G394" s="125"/>
      <c r="H394" s="125"/>
    </row>
    <row r="395" spans="2:8" ht="24" customHeight="1" x14ac:dyDescent="0.55000000000000004">
      <c r="B395" s="125"/>
      <c r="C395" s="125"/>
      <c r="D395" s="125"/>
      <c r="E395" s="125"/>
      <c r="F395" s="125"/>
      <c r="G395" s="125"/>
      <c r="H395" s="125"/>
    </row>
    <row r="396" spans="2:8" ht="24" customHeight="1" x14ac:dyDescent="0.55000000000000004">
      <c r="B396" s="125"/>
      <c r="C396" s="125"/>
      <c r="D396" s="125"/>
      <c r="E396" s="125"/>
      <c r="F396" s="125"/>
      <c r="G396" s="125"/>
      <c r="H396" s="125"/>
    </row>
    <row r="397" spans="2:8" ht="24" customHeight="1" x14ac:dyDescent="0.55000000000000004">
      <c r="B397" s="125"/>
      <c r="C397" s="125"/>
      <c r="D397" s="125"/>
      <c r="E397" s="125"/>
      <c r="F397" s="125"/>
      <c r="G397" s="125"/>
      <c r="H397" s="125"/>
    </row>
    <row r="398" spans="2:8" ht="24" customHeight="1" x14ac:dyDescent="0.55000000000000004">
      <c r="B398" s="125"/>
      <c r="C398" s="125"/>
      <c r="D398" s="125"/>
      <c r="E398" s="125"/>
      <c r="F398" s="125"/>
      <c r="G398" s="125"/>
      <c r="H398" s="125"/>
    </row>
    <row r="399" spans="2:8" ht="24" customHeight="1" x14ac:dyDescent="0.55000000000000004">
      <c r="B399" s="125"/>
      <c r="C399" s="125"/>
      <c r="D399" s="125"/>
      <c r="E399" s="125"/>
      <c r="F399" s="125"/>
      <c r="G399" s="125"/>
      <c r="H399" s="125"/>
    </row>
    <row r="400" spans="2:8" ht="24" customHeight="1" x14ac:dyDescent="0.55000000000000004">
      <c r="B400" s="125"/>
      <c r="C400" s="125"/>
      <c r="D400" s="125"/>
      <c r="E400" s="125"/>
      <c r="F400" s="125"/>
      <c r="G400" s="125"/>
      <c r="H400" s="125"/>
    </row>
    <row r="401" spans="2:8" ht="24" customHeight="1" x14ac:dyDescent="0.55000000000000004">
      <c r="B401" s="125"/>
      <c r="C401" s="125"/>
      <c r="D401" s="125"/>
      <c r="E401" s="125"/>
      <c r="F401" s="125"/>
      <c r="G401" s="125"/>
      <c r="H401" s="125"/>
    </row>
    <row r="402" spans="2:8" ht="24" customHeight="1" x14ac:dyDescent="0.55000000000000004">
      <c r="B402" s="125"/>
      <c r="C402" s="125"/>
      <c r="D402" s="125"/>
      <c r="E402" s="125"/>
      <c r="F402" s="125"/>
      <c r="G402" s="125"/>
      <c r="H402" s="125"/>
    </row>
    <row r="403" spans="2:8" ht="24" customHeight="1" x14ac:dyDescent="0.55000000000000004">
      <c r="B403" s="125"/>
      <c r="C403" s="125"/>
      <c r="D403" s="125"/>
      <c r="E403" s="125"/>
      <c r="F403" s="125"/>
      <c r="G403" s="125"/>
      <c r="H403" s="125"/>
    </row>
    <row r="404" spans="2:8" ht="24" customHeight="1" x14ac:dyDescent="0.55000000000000004">
      <c r="B404" s="125"/>
      <c r="C404" s="125"/>
      <c r="D404" s="125"/>
      <c r="E404" s="125"/>
      <c r="F404" s="125"/>
      <c r="G404" s="125"/>
      <c r="H404" s="125"/>
    </row>
    <row r="405" spans="2:8" ht="24" customHeight="1" x14ac:dyDescent="0.55000000000000004">
      <c r="B405" s="125"/>
      <c r="C405" s="125"/>
      <c r="D405" s="125"/>
      <c r="E405" s="125"/>
      <c r="F405" s="125"/>
      <c r="G405" s="125"/>
      <c r="H405" s="125"/>
    </row>
    <row r="406" spans="2:8" ht="24" customHeight="1" x14ac:dyDescent="0.55000000000000004">
      <c r="B406" s="125"/>
      <c r="C406" s="125"/>
      <c r="D406" s="125"/>
      <c r="E406" s="125"/>
      <c r="F406" s="125"/>
      <c r="G406" s="125"/>
      <c r="H406" s="125"/>
    </row>
    <row r="407" spans="2:8" ht="24" customHeight="1" x14ac:dyDescent="0.55000000000000004">
      <c r="B407" s="125"/>
      <c r="C407" s="125"/>
      <c r="D407" s="125"/>
      <c r="E407" s="125"/>
      <c r="F407" s="125"/>
      <c r="G407" s="125"/>
      <c r="H407" s="125"/>
    </row>
    <row r="408" spans="2:8" ht="24" customHeight="1" x14ac:dyDescent="0.55000000000000004">
      <c r="B408" s="125"/>
      <c r="C408" s="125"/>
      <c r="D408" s="125"/>
      <c r="E408" s="125"/>
      <c r="F408" s="125"/>
      <c r="G408" s="125"/>
      <c r="H408" s="125"/>
    </row>
    <row r="409" spans="2:8" ht="24" customHeight="1" x14ac:dyDescent="0.55000000000000004">
      <c r="B409" s="125"/>
      <c r="C409" s="125"/>
      <c r="D409" s="125"/>
      <c r="E409" s="125"/>
      <c r="F409" s="125"/>
      <c r="G409" s="125"/>
      <c r="H409" s="125"/>
    </row>
    <row r="410" spans="2:8" ht="24" customHeight="1" x14ac:dyDescent="0.55000000000000004">
      <c r="B410" s="125"/>
      <c r="C410" s="125"/>
      <c r="D410" s="125"/>
      <c r="E410" s="125"/>
      <c r="F410" s="125"/>
      <c r="G410" s="125"/>
      <c r="H410" s="125"/>
    </row>
    <row r="411" spans="2:8" ht="24" customHeight="1" x14ac:dyDescent="0.55000000000000004">
      <c r="B411" s="125"/>
      <c r="C411" s="125"/>
      <c r="D411" s="125"/>
      <c r="E411" s="125"/>
      <c r="F411" s="125"/>
      <c r="G411" s="125"/>
      <c r="H411" s="125"/>
    </row>
    <row r="412" spans="2:8" ht="24" customHeight="1" x14ac:dyDescent="0.55000000000000004">
      <c r="B412" s="125"/>
      <c r="C412" s="125"/>
      <c r="D412" s="125"/>
      <c r="E412" s="125"/>
      <c r="F412" s="125"/>
      <c r="G412" s="125"/>
      <c r="H412" s="125"/>
    </row>
    <row r="413" spans="2:8" ht="24" customHeight="1" x14ac:dyDescent="0.55000000000000004">
      <c r="B413" s="125"/>
      <c r="C413" s="125"/>
      <c r="D413" s="125"/>
      <c r="E413" s="125"/>
      <c r="F413" s="125"/>
      <c r="G413" s="125"/>
      <c r="H413" s="125"/>
    </row>
    <row r="414" spans="2:8" ht="24" customHeight="1" x14ac:dyDescent="0.55000000000000004">
      <c r="B414" s="125"/>
      <c r="C414" s="125"/>
      <c r="D414" s="125"/>
      <c r="E414" s="125"/>
      <c r="F414" s="125"/>
      <c r="G414" s="125"/>
      <c r="H414" s="125"/>
    </row>
    <row r="415" spans="2:8" ht="24" customHeight="1" x14ac:dyDescent="0.55000000000000004">
      <c r="B415" s="125"/>
      <c r="C415" s="125"/>
      <c r="D415" s="125"/>
      <c r="E415" s="125"/>
      <c r="F415" s="125"/>
      <c r="G415" s="125"/>
      <c r="H415" s="125"/>
    </row>
    <row r="416" spans="2:8" ht="24" customHeight="1" x14ac:dyDescent="0.55000000000000004">
      <c r="B416" s="125"/>
      <c r="C416" s="125"/>
      <c r="D416" s="125"/>
      <c r="E416" s="125"/>
      <c r="F416" s="125"/>
      <c r="G416" s="125"/>
      <c r="H416" s="125"/>
    </row>
    <row r="417" spans="2:8" ht="24" customHeight="1" x14ac:dyDescent="0.55000000000000004">
      <c r="B417" s="125"/>
      <c r="C417" s="125"/>
      <c r="D417" s="125"/>
      <c r="E417" s="125"/>
      <c r="F417" s="125"/>
      <c r="G417" s="125"/>
      <c r="H417" s="125"/>
    </row>
    <row r="418" spans="2:8" ht="24" customHeight="1" x14ac:dyDescent="0.55000000000000004">
      <c r="B418" s="125"/>
      <c r="C418" s="125"/>
      <c r="D418" s="125"/>
      <c r="E418" s="125"/>
      <c r="F418" s="125"/>
      <c r="G418" s="125"/>
      <c r="H418" s="125"/>
    </row>
    <row r="419" spans="2:8" ht="24" customHeight="1" x14ac:dyDescent="0.55000000000000004">
      <c r="B419" s="125"/>
      <c r="C419" s="125"/>
      <c r="D419" s="125"/>
      <c r="E419" s="125"/>
      <c r="F419" s="125"/>
      <c r="G419" s="125"/>
      <c r="H419" s="125"/>
    </row>
    <row r="420" spans="2:8" ht="24" customHeight="1" x14ac:dyDescent="0.55000000000000004">
      <c r="B420" s="125"/>
      <c r="C420" s="125"/>
      <c r="D420" s="125"/>
      <c r="E420" s="125"/>
      <c r="F420" s="125"/>
      <c r="G420" s="125"/>
      <c r="H420" s="125"/>
    </row>
    <row r="421" spans="2:8" ht="24" customHeight="1" x14ac:dyDescent="0.55000000000000004">
      <c r="B421" s="125"/>
      <c r="C421" s="125"/>
      <c r="D421" s="125"/>
      <c r="E421" s="125"/>
      <c r="F421" s="125"/>
      <c r="G421" s="125"/>
      <c r="H421" s="125"/>
    </row>
    <row r="422" spans="2:8" ht="24" customHeight="1" x14ac:dyDescent="0.55000000000000004">
      <c r="B422" s="125"/>
      <c r="C422" s="125"/>
      <c r="D422" s="125"/>
      <c r="E422" s="125"/>
      <c r="F422" s="125"/>
      <c r="G422" s="125"/>
      <c r="H422" s="125"/>
    </row>
    <row r="423" spans="2:8" ht="24" customHeight="1" x14ac:dyDescent="0.55000000000000004">
      <c r="B423" s="125"/>
      <c r="C423" s="125"/>
      <c r="D423" s="125"/>
      <c r="E423" s="125"/>
      <c r="F423" s="125"/>
      <c r="G423" s="125"/>
      <c r="H423" s="125"/>
    </row>
    <row r="424" spans="2:8" ht="24" customHeight="1" x14ac:dyDescent="0.55000000000000004">
      <c r="B424" s="125"/>
      <c r="C424" s="125"/>
      <c r="D424" s="125"/>
      <c r="E424" s="125"/>
      <c r="F424" s="125"/>
      <c r="G424" s="125"/>
      <c r="H424" s="125"/>
    </row>
    <row r="425" spans="2:8" ht="24" customHeight="1" x14ac:dyDescent="0.55000000000000004">
      <c r="B425" s="125"/>
      <c r="C425" s="125"/>
      <c r="D425" s="125"/>
      <c r="E425" s="125"/>
      <c r="F425" s="125"/>
      <c r="G425" s="125"/>
      <c r="H425" s="125"/>
    </row>
    <row r="426" spans="2:8" ht="24" customHeight="1" x14ac:dyDescent="0.55000000000000004">
      <c r="B426" s="125"/>
      <c r="C426" s="125"/>
      <c r="D426" s="125"/>
      <c r="E426" s="125"/>
      <c r="F426" s="125"/>
      <c r="G426" s="125"/>
      <c r="H426" s="125"/>
    </row>
    <row r="427" spans="2:8" ht="24" customHeight="1" x14ac:dyDescent="0.55000000000000004">
      <c r="B427" s="125"/>
      <c r="C427" s="125"/>
      <c r="D427" s="125"/>
      <c r="E427" s="125"/>
      <c r="F427" s="125"/>
      <c r="G427" s="125"/>
      <c r="H427" s="125"/>
    </row>
    <row r="428" spans="2:8" ht="24" customHeight="1" x14ac:dyDescent="0.55000000000000004">
      <c r="B428" s="125"/>
      <c r="C428" s="125"/>
      <c r="D428" s="125"/>
      <c r="E428" s="125"/>
      <c r="F428" s="125"/>
      <c r="G428" s="125"/>
      <c r="H428" s="125"/>
    </row>
    <row r="429" spans="2:8" ht="24" customHeight="1" x14ac:dyDescent="0.55000000000000004">
      <c r="B429" s="125"/>
      <c r="C429" s="125"/>
      <c r="D429" s="125"/>
      <c r="E429" s="125"/>
      <c r="F429" s="125"/>
      <c r="G429" s="125"/>
      <c r="H429" s="125"/>
    </row>
    <row r="430" spans="2:8" ht="24" customHeight="1" x14ac:dyDescent="0.55000000000000004">
      <c r="B430" s="125"/>
      <c r="C430" s="125"/>
      <c r="D430" s="125"/>
      <c r="E430" s="125"/>
      <c r="F430" s="125"/>
      <c r="G430" s="125"/>
      <c r="H430" s="125"/>
    </row>
    <row r="431" spans="2:8" ht="24" customHeight="1" x14ac:dyDescent="0.55000000000000004">
      <c r="B431" s="125"/>
      <c r="C431" s="125"/>
      <c r="D431" s="125"/>
      <c r="E431" s="125"/>
      <c r="F431" s="125"/>
      <c r="G431" s="125"/>
      <c r="H431" s="125"/>
    </row>
    <row r="432" spans="2:8" ht="24" customHeight="1" x14ac:dyDescent="0.55000000000000004">
      <c r="B432" s="125"/>
      <c r="C432" s="125"/>
      <c r="D432" s="125"/>
      <c r="E432" s="125"/>
      <c r="F432" s="125"/>
      <c r="G432" s="125"/>
      <c r="H432" s="125"/>
    </row>
    <row r="433" spans="2:8" ht="24" customHeight="1" x14ac:dyDescent="0.55000000000000004">
      <c r="B433" s="125"/>
      <c r="C433" s="125"/>
      <c r="D433" s="125"/>
      <c r="E433" s="125"/>
      <c r="F433" s="125"/>
      <c r="G433" s="125"/>
      <c r="H433" s="125"/>
    </row>
    <row r="434" spans="2:8" ht="24" customHeight="1" x14ac:dyDescent="0.55000000000000004">
      <c r="B434" s="125"/>
      <c r="C434" s="125"/>
      <c r="D434" s="125"/>
      <c r="E434" s="125"/>
      <c r="F434" s="125"/>
      <c r="G434" s="125"/>
      <c r="H434" s="125"/>
    </row>
    <row r="435" spans="2:8" ht="24" customHeight="1" x14ac:dyDescent="0.55000000000000004">
      <c r="B435" s="125"/>
      <c r="C435" s="125"/>
      <c r="D435" s="125"/>
      <c r="E435" s="125"/>
      <c r="F435" s="125"/>
      <c r="G435" s="125"/>
      <c r="H435" s="125"/>
    </row>
    <row r="436" spans="2:8" ht="24" customHeight="1" x14ac:dyDescent="0.55000000000000004">
      <c r="B436" s="125"/>
      <c r="C436" s="125"/>
      <c r="D436" s="125"/>
      <c r="E436" s="125"/>
      <c r="F436" s="125"/>
      <c r="G436" s="125"/>
      <c r="H436" s="125"/>
    </row>
    <row r="437" spans="2:8" ht="24" customHeight="1" x14ac:dyDescent="0.55000000000000004">
      <c r="B437" s="125"/>
      <c r="C437" s="125"/>
      <c r="D437" s="125"/>
      <c r="E437" s="125"/>
      <c r="F437" s="125"/>
      <c r="G437" s="125"/>
      <c r="H437" s="125"/>
    </row>
    <row r="438" spans="2:8" ht="24" customHeight="1" x14ac:dyDescent="0.55000000000000004">
      <c r="B438" s="125"/>
      <c r="C438" s="125"/>
      <c r="D438" s="125"/>
      <c r="E438" s="125"/>
      <c r="F438" s="125"/>
      <c r="G438" s="125"/>
      <c r="H438" s="125"/>
    </row>
    <row r="439" spans="2:8" ht="24" customHeight="1" x14ac:dyDescent="0.55000000000000004">
      <c r="B439" s="125"/>
      <c r="C439" s="125"/>
      <c r="D439" s="125"/>
      <c r="E439" s="125"/>
      <c r="F439" s="125"/>
      <c r="G439" s="125"/>
      <c r="H439" s="125"/>
    </row>
    <row r="440" spans="2:8" ht="24" customHeight="1" x14ac:dyDescent="0.55000000000000004">
      <c r="B440" s="125"/>
      <c r="C440" s="125"/>
      <c r="D440" s="125"/>
      <c r="E440" s="125"/>
      <c r="F440" s="125"/>
      <c r="G440" s="125"/>
      <c r="H440" s="125"/>
    </row>
    <row r="441" spans="2:8" ht="24" customHeight="1" x14ac:dyDescent="0.55000000000000004">
      <c r="B441" s="125"/>
      <c r="C441" s="125"/>
      <c r="D441" s="125"/>
      <c r="E441" s="125"/>
      <c r="F441" s="125"/>
      <c r="G441" s="125"/>
      <c r="H441" s="125"/>
    </row>
    <row r="442" spans="2:8" ht="24" customHeight="1" x14ac:dyDescent="0.55000000000000004">
      <c r="B442" s="125"/>
      <c r="C442" s="125"/>
      <c r="D442" s="125"/>
      <c r="E442" s="125"/>
      <c r="F442" s="125"/>
      <c r="G442" s="125"/>
      <c r="H442" s="125"/>
    </row>
    <row r="443" spans="2:8" ht="24" customHeight="1" x14ac:dyDescent="0.55000000000000004">
      <c r="B443" s="125"/>
      <c r="C443" s="125"/>
      <c r="D443" s="125"/>
      <c r="E443" s="125"/>
      <c r="F443" s="125"/>
      <c r="G443" s="125"/>
      <c r="H443" s="125"/>
    </row>
    <row r="444" spans="2:8" ht="24" customHeight="1" x14ac:dyDescent="0.55000000000000004">
      <c r="B444" s="125"/>
      <c r="C444" s="125"/>
      <c r="D444" s="125"/>
      <c r="E444" s="125"/>
      <c r="F444" s="125"/>
      <c r="G444" s="125"/>
      <c r="H444" s="125"/>
    </row>
    <row r="445" spans="2:8" ht="24" customHeight="1" x14ac:dyDescent="0.55000000000000004">
      <c r="B445" s="125"/>
      <c r="C445" s="125"/>
      <c r="D445" s="125"/>
      <c r="E445" s="125"/>
      <c r="F445" s="125"/>
      <c r="G445" s="125"/>
      <c r="H445" s="125"/>
    </row>
    <row r="446" spans="2:8" ht="24" customHeight="1" x14ac:dyDescent="0.55000000000000004">
      <c r="B446" s="125"/>
      <c r="C446" s="125"/>
      <c r="D446" s="125"/>
      <c r="E446" s="125"/>
      <c r="F446" s="125"/>
      <c r="G446" s="125"/>
      <c r="H446" s="125"/>
    </row>
    <row r="447" spans="2:8" ht="24" customHeight="1" x14ac:dyDescent="0.55000000000000004">
      <c r="B447" s="125"/>
      <c r="C447" s="125"/>
      <c r="D447" s="125"/>
      <c r="E447" s="125"/>
      <c r="F447" s="125"/>
      <c r="G447" s="125"/>
      <c r="H447" s="125"/>
    </row>
    <row r="448" spans="2:8" ht="24" customHeight="1" x14ac:dyDescent="0.55000000000000004">
      <c r="B448" s="125"/>
      <c r="C448" s="125"/>
      <c r="D448" s="125"/>
      <c r="E448" s="125"/>
      <c r="F448" s="125"/>
      <c r="G448" s="125"/>
      <c r="H448" s="125"/>
    </row>
    <row r="449" spans="2:8" ht="24" customHeight="1" x14ac:dyDescent="0.55000000000000004">
      <c r="B449" s="125"/>
      <c r="C449" s="125"/>
      <c r="D449" s="125"/>
      <c r="E449" s="125"/>
      <c r="F449" s="125"/>
      <c r="G449" s="125"/>
      <c r="H449" s="125"/>
    </row>
    <row r="450" spans="2:8" ht="24" customHeight="1" x14ac:dyDescent="0.55000000000000004">
      <c r="B450" s="125"/>
      <c r="C450" s="125"/>
      <c r="D450" s="125"/>
      <c r="E450" s="125"/>
      <c r="F450" s="125"/>
      <c r="G450" s="125"/>
      <c r="H450" s="125"/>
    </row>
    <row r="451" spans="2:8" ht="24" customHeight="1" x14ac:dyDescent="0.55000000000000004">
      <c r="B451" s="125"/>
      <c r="C451" s="125"/>
      <c r="D451" s="125"/>
      <c r="E451" s="125"/>
      <c r="F451" s="125"/>
      <c r="G451" s="125"/>
      <c r="H451" s="125"/>
    </row>
    <row r="452" spans="2:8" ht="24" customHeight="1" x14ac:dyDescent="0.55000000000000004">
      <c r="B452" s="125"/>
      <c r="C452" s="125"/>
      <c r="D452" s="125"/>
      <c r="E452" s="125"/>
      <c r="F452" s="125"/>
      <c r="G452" s="125"/>
      <c r="H452" s="125"/>
    </row>
    <row r="453" spans="2:8" ht="24" customHeight="1" x14ac:dyDescent="0.55000000000000004">
      <c r="B453" s="125"/>
      <c r="C453" s="125"/>
      <c r="D453" s="125"/>
      <c r="E453" s="125"/>
      <c r="F453" s="125"/>
      <c r="G453" s="125"/>
      <c r="H453" s="125"/>
    </row>
    <row r="454" spans="2:8" ht="24" customHeight="1" x14ac:dyDescent="0.55000000000000004">
      <c r="B454" s="125"/>
      <c r="C454" s="125"/>
      <c r="D454" s="125"/>
      <c r="E454" s="125"/>
      <c r="F454" s="125"/>
      <c r="G454" s="125"/>
      <c r="H454" s="125"/>
    </row>
    <row r="455" spans="2:8" ht="24" customHeight="1" x14ac:dyDescent="0.55000000000000004">
      <c r="B455" s="125"/>
      <c r="C455" s="125"/>
      <c r="D455" s="125"/>
      <c r="E455" s="125"/>
      <c r="F455" s="125"/>
      <c r="G455" s="125"/>
      <c r="H455" s="125"/>
    </row>
    <row r="456" spans="2:8" ht="24" customHeight="1" x14ac:dyDescent="0.55000000000000004">
      <c r="B456" s="125"/>
      <c r="C456" s="125"/>
      <c r="D456" s="125"/>
      <c r="E456" s="125"/>
      <c r="F456" s="125"/>
      <c r="G456" s="125"/>
      <c r="H456" s="125"/>
    </row>
    <row r="457" spans="2:8" ht="24" customHeight="1" x14ac:dyDescent="0.55000000000000004">
      <c r="B457" s="125"/>
      <c r="C457" s="125"/>
      <c r="D457" s="125"/>
      <c r="E457" s="125"/>
      <c r="F457" s="125"/>
      <c r="G457" s="125"/>
      <c r="H457" s="125"/>
    </row>
    <row r="458" spans="2:8" ht="24" customHeight="1" x14ac:dyDescent="0.55000000000000004">
      <c r="B458" s="125"/>
      <c r="C458" s="125"/>
      <c r="D458" s="125"/>
      <c r="E458" s="125"/>
      <c r="F458" s="125"/>
      <c r="G458" s="125"/>
      <c r="H458" s="125"/>
    </row>
    <row r="459" spans="2:8" ht="24" customHeight="1" x14ac:dyDescent="0.55000000000000004">
      <c r="B459" s="125"/>
      <c r="C459" s="125"/>
      <c r="D459" s="125"/>
      <c r="E459" s="125"/>
      <c r="F459" s="125"/>
      <c r="G459" s="125"/>
      <c r="H459" s="125"/>
    </row>
    <row r="460" spans="2:8" ht="24" customHeight="1" x14ac:dyDescent="0.55000000000000004">
      <c r="B460" s="125"/>
      <c r="C460" s="125"/>
      <c r="D460" s="125"/>
      <c r="E460" s="125"/>
      <c r="F460" s="125"/>
      <c r="G460" s="125"/>
      <c r="H460" s="125"/>
    </row>
    <row r="461" spans="2:8" ht="24" customHeight="1" x14ac:dyDescent="0.55000000000000004">
      <c r="B461" s="125"/>
      <c r="C461" s="125"/>
      <c r="D461" s="125"/>
      <c r="E461" s="125"/>
      <c r="F461" s="125"/>
      <c r="G461" s="125"/>
      <c r="H461" s="125"/>
    </row>
    <row r="462" spans="2:8" ht="24" customHeight="1" x14ac:dyDescent="0.55000000000000004">
      <c r="B462" s="125"/>
      <c r="C462" s="125"/>
      <c r="D462" s="125"/>
      <c r="E462" s="125"/>
      <c r="F462" s="125"/>
      <c r="G462" s="125"/>
      <c r="H462" s="125"/>
    </row>
    <row r="463" spans="2:8" ht="24" customHeight="1" x14ac:dyDescent="0.55000000000000004">
      <c r="B463" s="125"/>
      <c r="C463" s="125"/>
      <c r="D463" s="125"/>
      <c r="E463" s="125"/>
      <c r="F463" s="125"/>
      <c r="G463" s="125"/>
      <c r="H463" s="125"/>
    </row>
    <row r="464" spans="2:8" ht="24" customHeight="1" x14ac:dyDescent="0.55000000000000004">
      <c r="B464" s="125"/>
      <c r="C464" s="125"/>
      <c r="D464" s="125"/>
      <c r="E464" s="125"/>
      <c r="F464" s="125"/>
      <c r="G464" s="125"/>
      <c r="H464" s="125"/>
    </row>
    <row r="465" spans="2:8" ht="24" customHeight="1" x14ac:dyDescent="0.55000000000000004">
      <c r="B465" s="125"/>
      <c r="C465" s="125"/>
      <c r="D465" s="125"/>
      <c r="E465" s="125"/>
      <c r="F465" s="125"/>
      <c r="G465" s="125"/>
      <c r="H465" s="125"/>
    </row>
    <row r="466" spans="2:8" ht="24" customHeight="1" x14ac:dyDescent="0.55000000000000004">
      <c r="B466" s="125"/>
      <c r="C466" s="125"/>
      <c r="D466" s="125"/>
      <c r="E466" s="125"/>
      <c r="F466" s="125"/>
      <c r="G466" s="125"/>
      <c r="H466" s="125"/>
    </row>
    <row r="467" spans="2:8" ht="24" customHeight="1" x14ac:dyDescent="0.55000000000000004">
      <c r="B467" s="125"/>
      <c r="C467" s="125"/>
      <c r="D467" s="125"/>
      <c r="E467" s="125"/>
      <c r="F467" s="125"/>
      <c r="G467" s="125"/>
      <c r="H467" s="125"/>
    </row>
    <row r="468" spans="2:8" ht="24" customHeight="1" x14ac:dyDescent="0.55000000000000004">
      <c r="B468" s="125"/>
      <c r="C468" s="125"/>
      <c r="D468" s="125"/>
      <c r="E468" s="125"/>
      <c r="F468" s="125"/>
      <c r="G468" s="125"/>
      <c r="H468" s="125"/>
    </row>
    <row r="469" spans="2:8" ht="24" customHeight="1" x14ac:dyDescent="0.55000000000000004">
      <c r="B469" s="125"/>
      <c r="C469" s="125"/>
      <c r="D469" s="125"/>
      <c r="E469" s="125"/>
      <c r="F469" s="125"/>
      <c r="G469" s="125"/>
      <c r="H469" s="125"/>
    </row>
    <row r="470" spans="2:8" ht="24" customHeight="1" x14ac:dyDescent="0.55000000000000004">
      <c r="B470" s="125"/>
      <c r="C470" s="125"/>
      <c r="D470" s="125"/>
      <c r="E470" s="125"/>
      <c r="F470" s="125"/>
      <c r="G470" s="125"/>
      <c r="H470" s="125"/>
    </row>
    <row r="471" spans="2:8" ht="24" customHeight="1" x14ac:dyDescent="0.55000000000000004">
      <c r="B471" s="125"/>
      <c r="C471" s="125"/>
      <c r="D471" s="125"/>
      <c r="E471" s="125"/>
      <c r="F471" s="125"/>
      <c r="G471" s="125"/>
      <c r="H471" s="125"/>
    </row>
    <row r="472" spans="2:8" ht="24" customHeight="1" x14ac:dyDescent="0.55000000000000004">
      <c r="B472" s="125"/>
      <c r="C472" s="125"/>
      <c r="D472" s="125"/>
      <c r="E472" s="125"/>
      <c r="F472" s="125"/>
      <c r="G472" s="125"/>
      <c r="H472" s="125"/>
    </row>
    <row r="473" spans="2:8" ht="24" customHeight="1" x14ac:dyDescent="0.55000000000000004">
      <c r="B473" s="125"/>
      <c r="C473" s="125"/>
      <c r="D473" s="125"/>
      <c r="E473" s="125"/>
      <c r="F473" s="125"/>
      <c r="G473" s="125"/>
      <c r="H473" s="125"/>
    </row>
    <row r="474" spans="2:8" ht="24" customHeight="1" x14ac:dyDescent="0.55000000000000004">
      <c r="B474" s="125"/>
      <c r="C474" s="125"/>
      <c r="D474" s="125"/>
      <c r="E474" s="125"/>
      <c r="F474" s="125"/>
      <c r="G474" s="125"/>
      <c r="H474" s="125"/>
    </row>
    <row r="475" spans="2:8" ht="24" customHeight="1" x14ac:dyDescent="0.55000000000000004">
      <c r="B475" s="125"/>
      <c r="C475" s="125"/>
      <c r="D475" s="125"/>
      <c r="E475" s="125"/>
      <c r="F475" s="125"/>
      <c r="G475" s="125"/>
      <c r="H475" s="125"/>
    </row>
    <row r="476" spans="2:8" ht="24" customHeight="1" x14ac:dyDescent="0.55000000000000004">
      <c r="B476" s="125"/>
      <c r="C476" s="125"/>
      <c r="D476" s="125"/>
      <c r="E476" s="125"/>
      <c r="F476" s="125"/>
      <c r="G476" s="125"/>
      <c r="H476" s="125"/>
    </row>
    <row r="477" spans="2:8" ht="24" customHeight="1" x14ac:dyDescent="0.55000000000000004">
      <c r="B477" s="125"/>
      <c r="C477" s="125"/>
      <c r="D477" s="125"/>
      <c r="E477" s="125"/>
      <c r="F477" s="125"/>
      <c r="G477" s="125"/>
      <c r="H477" s="125"/>
    </row>
    <row r="478" spans="2:8" ht="24" customHeight="1" x14ac:dyDescent="0.55000000000000004">
      <c r="B478" s="125"/>
      <c r="C478" s="125"/>
      <c r="D478" s="125"/>
      <c r="E478" s="125"/>
      <c r="F478" s="125"/>
      <c r="G478" s="125"/>
      <c r="H478" s="125"/>
    </row>
    <row r="479" spans="2:8" ht="24" customHeight="1" x14ac:dyDescent="0.55000000000000004">
      <c r="B479" s="125"/>
      <c r="C479" s="125"/>
      <c r="D479" s="125"/>
      <c r="E479" s="125"/>
      <c r="F479" s="125"/>
      <c r="G479" s="125"/>
      <c r="H479" s="125"/>
    </row>
    <row r="480" spans="2:8" ht="24" customHeight="1" x14ac:dyDescent="0.55000000000000004">
      <c r="B480" s="125"/>
      <c r="C480" s="125"/>
      <c r="D480" s="125"/>
      <c r="E480" s="125"/>
      <c r="F480" s="125"/>
      <c r="G480" s="125"/>
      <c r="H480" s="125"/>
    </row>
    <row r="481" spans="2:8" ht="24" customHeight="1" x14ac:dyDescent="0.55000000000000004">
      <c r="B481" s="125"/>
      <c r="C481" s="125"/>
      <c r="D481" s="125"/>
      <c r="E481" s="125"/>
      <c r="F481" s="125"/>
      <c r="G481" s="125"/>
      <c r="H481" s="125"/>
    </row>
    <row r="482" spans="2:8" ht="24" customHeight="1" x14ac:dyDescent="0.55000000000000004">
      <c r="B482" s="125"/>
      <c r="C482" s="125"/>
      <c r="D482" s="125"/>
      <c r="E482" s="125"/>
      <c r="F482" s="125"/>
      <c r="G482" s="125"/>
      <c r="H482" s="125"/>
    </row>
    <row r="483" spans="2:8" ht="24" customHeight="1" x14ac:dyDescent="0.55000000000000004">
      <c r="B483" s="125"/>
      <c r="G483" s="125"/>
      <c r="H483" s="125"/>
    </row>
    <row r="484" spans="2:8" ht="24" customHeight="1" x14ac:dyDescent="0.55000000000000004">
      <c r="B484" s="125"/>
      <c r="G484" s="125"/>
      <c r="H484" s="125"/>
    </row>
    <row r="485" spans="2:8" ht="24" customHeight="1" x14ac:dyDescent="0.55000000000000004">
      <c r="B485" s="125"/>
      <c r="G485" s="125"/>
      <c r="H485" s="125"/>
    </row>
    <row r="486" spans="2:8" ht="24" customHeight="1" x14ac:dyDescent="0.55000000000000004">
      <c r="G486" s="125"/>
      <c r="H486" s="125"/>
    </row>
    <row r="487" spans="2:8" ht="24" customHeight="1" x14ac:dyDescent="0.55000000000000004">
      <c r="G487" s="125"/>
      <c r="H487" s="125"/>
    </row>
    <row r="488" spans="2:8" ht="24" customHeight="1" x14ac:dyDescent="0.55000000000000004">
      <c r="G488" s="125"/>
      <c r="H488" s="125"/>
    </row>
    <row r="489" spans="2:8" ht="24" customHeight="1" x14ac:dyDescent="0.55000000000000004">
      <c r="G489" s="125"/>
      <c r="H489" s="125"/>
    </row>
    <row r="490" spans="2:8" ht="24" customHeight="1" x14ac:dyDescent="0.55000000000000004">
      <c r="G490" s="125"/>
      <c r="H490" s="125"/>
    </row>
    <row r="491" spans="2:8" ht="24" customHeight="1" x14ac:dyDescent="0.55000000000000004">
      <c r="G491" s="125"/>
      <c r="H491" s="125"/>
    </row>
    <row r="492" spans="2:8" ht="24" customHeight="1" x14ac:dyDescent="0.55000000000000004">
      <c r="G492" s="125"/>
      <c r="H492" s="125"/>
    </row>
    <row r="493" spans="2:8" ht="24" customHeight="1" x14ac:dyDescent="0.55000000000000004">
      <c r="G493" s="125"/>
      <c r="H493" s="125"/>
    </row>
    <row r="494" spans="2:8" ht="24" customHeight="1" x14ac:dyDescent="0.55000000000000004">
      <c r="G494" s="125"/>
      <c r="H494" s="125"/>
    </row>
    <row r="495" spans="2:8" ht="24" customHeight="1" x14ac:dyDescent="0.55000000000000004">
      <c r="G495" s="125"/>
      <c r="H495" s="125"/>
    </row>
    <row r="496" spans="2:8" ht="24" customHeight="1" x14ac:dyDescent="0.55000000000000004">
      <c r="G496" s="125"/>
      <c r="H496" s="125"/>
    </row>
    <row r="497" spans="7:8" ht="24" customHeight="1" x14ac:dyDescent="0.55000000000000004">
      <c r="G497" s="125"/>
      <c r="H497" s="125"/>
    </row>
    <row r="498" spans="7:8" ht="24" customHeight="1" x14ac:dyDescent="0.55000000000000004">
      <c r="G498" s="125"/>
      <c r="H498" s="125"/>
    </row>
    <row r="499" spans="7:8" ht="24" customHeight="1" x14ac:dyDescent="0.55000000000000004">
      <c r="G499" s="125"/>
      <c r="H499" s="125"/>
    </row>
    <row r="500" spans="7:8" ht="24" customHeight="1" x14ac:dyDescent="0.55000000000000004">
      <c r="G500" s="125"/>
      <c r="H500" s="125"/>
    </row>
  </sheetData>
  <mergeCells count="75">
    <mergeCell ref="G10:Q10"/>
    <mergeCell ref="R10:X10"/>
    <mergeCell ref="B10:B14"/>
    <mergeCell ref="C10:C14"/>
    <mergeCell ref="D10:F14"/>
    <mergeCell ref="G13:H13"/>
    <mergeCell ref="I13:J13"/>
    <mergeCell ref="R13:S13"/>
    <mergeCell ref="T13:U13"/>
    <mergeCell ref="V13:W13"/>
    <mergeCell ref="K13:L13"/>
    <mergeCell ref="M13:N13"/>
    <mergeCell ref="O13:P13"/>
    <mergeCell ref="X11:X14"/>
    <mergeCell ref="Q11:Q14"/>
    <mergeCell ref="T12:U12"/>
    <mergeCell ref="B4:M4"/>
    <mergeCell ref="B5:M5"/>
    <mergeCell ref="B6:M6"/>
    <mergeCell ref="B8:M8"/>
    <mergeCell ref="B7:N7"/>
    <mergeCell ref="V12:W12"/>
    <mergeCell ref="L108:M108"/>
    <mergeCell ref="N108:O108"/>
    <mergeCell ref="Y10:Y14"/>
    <mergeCell ref="F106:K106"/>
    <mergeCell ref="L106:Q106"/>
    <mergeCell ref="L107:M107"/>
    <mergeCell ref="N107:O107"/>
    <mergeCell ref="P107:Q107"/>
    <mergeCell ref="G11:L11"/>
    <mergeCell ref="M11:P11"/>
    <mergeCell ref="R11:W11"/>
    <mergeCell ref="G12:J12"/>
    <mergeCell ref="K12:L12"/>
    <mergeCell ref="M12:N12"/>
    <mergeCell ref="O12:P12"/>
    <mergeCell ref="R12:S12"/>
    <mergeCell ref="R111:U111"/>
    <mergeCell ref="L112:M112"/>
    <mergeCell ref="N112:O112"/>
    <mergeCell ref="R112:U112"/>
    <mergeCell ref="L109:M109"/>
    <mergeCell ref="N109:O109"/>
    <mergeCell ref="L110:M110"/>
    <mergeCell ref="N110:O110"/>
    <mergeCell ref="G127:H127"/>
    <mergeCell ref="C128:E128"/>
    <mergeCell ref="G128:H128"/>
    <mergeCell ref="L111:M111"/>
    <mergeCell ref="N111:O111"/>
    <mergeCell ref="C136:E136"/>
    <mergeCell ref="G137:H137"/>
    <mergeCell ref="C130:E130"/>
    <mergeCell ref="C131:E131"/>
    <mergeCell ref="G131:H131"/>
    <mergeCell ref="G132:H132"/>
    <mergeCell ref="C133:E133"/>
    <mergeCell ref="G133:H133"/>
    <mergeCell ref="Z10:Z14"/>
    <mergeCell ref="C134:E134"/>
    <mergeCell ref="G134:H134"/>
    <mergeCell ref="L113:M113"/>
    <mergeCell ref="N113:O113"/>
    <mergeCell ref="R113:U113"/>
    <mergeCell ref="C129:E129"/>
    <mergeCell ref="G129:H129"/>
    <mergeCell ref="L114:M114"/>
    <mergeCell ref="N114:O114"/>
    <mergeCell ref="R114:U114"/>
    <mergeCell ref="G116:J116"/>
    <mergeCell ref="M116:P116"/>
    <mergeCell ref="R116:U116"/>
    <mergeCell ref="G126:H126"/>
    <mergeCell ref="C127:E127"/>
  </mergeCells>
  <pageMargins left="0.39370078740157483" right="0.39370078740157483" top="0.39370078740157483" bottom="0.39370078740157483" header="0.19685039370078741" footer="0.19685039370078741"/>
  <pageSetup paperSize="9" scale="75" orientation="landscape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W101"/>
  <sheetViews>
    <sheetView workbookViewId="0">
      <selection activeCell="C104" sqref="C104"/>
    </sheetView>
  </sheetViews>
  <sheetFormatPr defaultColWidth="9" defaultRowHeight="24" x14ac:dyDescent="0.55000000000000004"/>
  <cols>
    <col min="1" max="1" width="9" style="126"/>
    <col min="2" max="2" width="5.625" style="127" customWidth="1"/>
    <col min="3" max="3" width="17.625" style="127" customWidth="1"/>
    <col min="4" max="4" width="6.75" style="106" customWidth="1"/>
    <col min="5" max="6" width="12.375" style="126" customWidth="1"/>
    <col min="7" max="7" width="10.875" style="126" customWidth="1"/>
    <col min="8" max="8" width="10.125" style="126" customWidth="1"/>
    <col min="9" max="12" width="8.375" style="126" customWidth="1"/>
    <col min="13" max="14" width="11.125" style="126" customWidth="1"/>
    <col min="15" max="16384" width="9" style="126"/>
  </cols>
  <sheetData>
    <row r="3" spans="2:23" x14ac:dyDescent="0.55000000000000004">
      <c r="B3" s="235" t="s">
        <v>54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</row>
    <row r="4" spans="2:23" x14ac:dyDescent="0.55000000000000004">
      <c r="B4" s="221" t="s">
        <v>74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</row>
    <row r="5" spans="2:23" x14ac:dyDescent="0.55000000000000004">
      <c r="B5" s="221" t="s">
        <v>112</v>
      </c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</row>
    <row r="6" spans="2:23" x14ac:dyDescent="0.55000000000000004">
      <c r="B6" s="221" t="s">
        <v>48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</row>
    <row r="7" spans="2:23" x14ac:dyDescent="0.55000000000000004"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2:23" x14ac:dyDescent="0.55000000000000004">
      <c r="B8" s="236" t="s">
        <v>55</v>
      </c>
      <c r="C8" s="236" t="s">
        <v>56</v>
      </c>
      <c r="D8" s="240" t="s">
        <v>2</v>
      </c>
      <c r="E8" s="241"/>
      <c r="F8" s="242"/>
      <c r="G8" s="249" t="s">
        <v>75</v>
      </c>
      <c r="H8" s="250"/>
      <c r="I8" s="250"/>
      <c r="J8" s="251"/>
      <c r="K8" s="252" t="s">
        <v>76</v>
      </c>
      <c r="L8" s="252"/>
      <c r="M8" s="252" t="s">
        <v>77</v>
      </c>
      <c r="N8" s="252"/>
      <c r="O8" s="234" t="s">
        <v>57</v>
      </c>
      <c r="P8" s="234" t="s">
        <v>37</v>
      </c>
      <c r="Q8" s="234" t="s">
        <v>58</v>
      </c>
    </row>
    <row r="9" spans="2:23" x14ac:dyDescent="0.55000000000000004">
      <c r="B9" s="237"/>
      <c r="C9" s="237"/>
      <c r="D9" s="243"/>
      <c r="E9" s="244"/>
      <c r="F9" s="245"/>
      <c r="G9" s="252" t="s">
        <v>92</v>
      </c>
      <c r="H9" s="252"/>
      <c r="I9" s="252" t="s">
        <v>93</v>
      </c>
      <c r="J9" s="252"/>
      <c r="K9" s="252" t="s">
        <v>94</v>
      </c>
      <c r="L9" s="252"/>
      <c r="M9" s="252" t="s">
        <v>95</v>
      </c>
      <c r="N9" s="252"/>
      <c r="O9" s="234"/>
      <c r="P9" s="234"/>
      <c r="Q9" s="234"/>
    </row>
    <row r="10" spans="2:23" x14ac:dyDescent="0.55000000000000004">
      <c r="B10" s="238"/>
      <c r="C10" s="239"/>
      <c r="D10" s="246"/>
      <c r="E10" s="247"/>
      <c r="F10" s="248"/>
      <c r="G10" s="129">
        <v>0.4</v>
      </c>
      <c r="H10" s="129">
        <v>1</v>
      </c>
      <c r="I10" s="129">
        <v>0.24</v>
      </c>
      <c r="J10" s="129">
        <v>1</v>
      </c>
      <c r="K10" s="129">
        <v>0.14000000000000001</v>
      </c>
      <c r="L10" s="129">
        <v>1</v>
      </c>
      <c r="M10" s="129">
        <v>0.22</v>
      </c>
      <c r="N10" s="129">
        <v>1</v>
      </c>
      <c r="O10" s="129">
        <v>1</v>
      </c>
      <c r="P10" s="234"/>
      <c r="Q10" s="234"/>
    </row>
    <row r="11" spans="2:23" x14ac:dyDescent="0.55000000000000004">
      <c r="B11" s="134">
        <v>1</v>
      </c>
      <c r="C11" s="253">
        <v>68107301089</v>
      </c>
      <c r="D11" s="258" t="s">
        <v>99</v>
      </c>
      <c r="E11" s="259" t="s">
        <v>272</v>
      </c>
      <c r="F11" s="260" t="s">
        <v>273</v>
      </c>
      <c r="G11" s="132">
        <f>VLOOKUP(C11,รายละเอียด,6,1)+VLOOKUP(C11,รายละเอียด,8,1)+VLOOKUP(C11,รายละเอียด,10,1)</f>
        <v>40</v>
      </c>
      <c r="H11" s="133">
        <f>(G11*100)/40</f>
        <v>100</v>
      </c>
      <c r="I11" s="132">
        <f>VLOOKUP(C11,รายละเอียด,12,1)+VLOOKUP(C11,รายละเอียด,17,1)</f>
        <v>24</v>
      </c>
      <c r="J11" s="133">
        <f>(I11*100)/24</f>
        <v>100</v>
      </c>
      <c r="K11" s="132">
        <f>VLOOKUP(C$11,รายละเอียด,14,1)</f>
        <v>14</v>
      </c>
      <c r="L11" s="133">
        <f>(K11*100)/14</f>
        <v>100</v>
      </c>
      <c r="M11" s="132">
        <f>VLOOKUP(C$11,รายละเอียด,19,1)+VLOOKUP(C$11,รายละเอียด,21,1)</f>
        <v>22</v>
      </c>
      <c r="N11" s="133">
        <f>(M11*100)/22</f>
        <v>100</v>
      </c>
      <c r="O11" s="135">
        <f>(G11+I11+K11+M11)*100%</f>
        <v>100</v>
      </c>
      <c r="P11" s="74" t="str">
        <f>VLOOKUP(O11,$T$11:$U$18,2,1)</f>
        <v>A</v>
      </c>
      <c r="Q11" s="130"/>
      <c r="T11" s="108">
        <v>0</v>
      </c>
      <c r="U11" s="108" t="s">
        <v>68</v>
      </c>
      <c r="V11" s="108">
        <v>49.99</v>
      </c>
      <c r="W11" s="108"/>
    </row>
    <row r="12" spans="2:23" x14ac:dyDescent="0.55000000000000004">
      <c r="B12" s="134">
        <v>2</v>
      </c>
      <c r="C12" s="257">
        <v>68107301090</v>
      </c>
      <c r="D12" s="254" t="s">
        <v>99</v>
      </c>
      <c r="E12" s="255" t="s">
        <v>274</v>
      </c>
      <c r="F12" s="256" t="s">
        <v>275</v>
      </c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T12" s="108">
        <v>50</v>
      </c>
      <c r="U12" s="108" t="s">
        <v>33</v>
      </c>
      <c r="V12" s="114">
        <v>54.99</v>
      </c>
      <c r="W12" s="115"/>
    </row>
    <row r="13" spans="2:23" x14ac:dyDescent="0.55000000000000004">
      <c r="B13" s="134">
        <v>3</v>
      </c>
      <c r="C13" s="253">
        <v>68107301091</v>
      </c>
      <c r="D13" s="264" t="s">
        <v>99</v>
      </c>
      <c r="E13" s="265" t="s">
        <v>276</v>
      </c>
      <c r="F13" s="266" t="s">
        <v>277</v>
      </c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T13" s="108">
        <v>55</v>
      </c>
      <c r="U13" s="108" t="s">
        <v>32</v>
      </c>
      <c r="V13" s="114">
        <v>59.99</v>
      </c>
      <c r="W13" s="115"/>
    </row>
    <row r="14" spans="2:23" ht="21" customHeight="1" x14ac:dyDescent="0.55000000000000004">
      <c r="B14" s="134">
        <v>4</v>
      </c>
      <c r="C14" s="257">
        <v>68107301092</v>
      </c>
      <c r="D14" s="258" t="s">
        <v>99</v>
      </c>
      <c r="E14" s="259" t="s">
        <v>278</v>
      </c>
      <c r="F14" s="260" t="s">
        <v>279</v>
      </c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T14" s="108">
        <v>60</v>
      </c>
      <c r="U14" s="108" t="s">
        <v>31</v>
      </c>
      <c r="V14" s="114">
        <v>64.989999999999995</v>
      </c>
      <c r="W14" s="115"/>
    </row>
    <row r="15" spans="2:23" ht="21" customHeight="1" x14ac:dyDescent="0.55000000000000004">
      <c r="B15" s="134">
        <v>5</v>
      </c>
      <c r="C15" s="253">
        <v>68107301093</v>
      </c>
      <c r="D15" s="254" t="s">
        <v>99</v>
      </c>
      <c r="E15" s="255" t="s">
        <v>280</v>
      </c>
      <c r="F15" s="256" t="s">
        <v>281</v>
      </c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T15" s="108">
        <v>65</v>
      </c>
      <c r="U15" s="108" t="s">
        <v>30</v>
      </c>
      <c r="V15" s="114">
        <v>69.989999999999995</v>
      </c>
      <c r="W15" s="115"/>
    </row>
    <row r="16" spans="2:23" ht="21" customHeight="1" x14ac:dyDescent="0.55000000000000004">
      <c r="B16" s="134">
        <v>6</v>
      </c>
      <c r="C16" s="257">
        <v>68107301094</v>
      </c>
      <c r="D16" s="264" t="s">
        <v>99</v>
      </c>
      <c r="E16" s="265" t="s">
        <v>282</v>
      </c>
      <c r="F16" s="266" t="s">
        <v>283</v>
      </c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T16" s="108">
        <v>70</v>
      </c>
      <c r="U16" s="108" t="s">
        <v>29</v>
      </c>
      <c r="V16" s="114">
        <v>74.989999999999995</v>
      </c>
      <c r="W16" s="115"/>
    </row>
    <row r="17" spans="2:23" ht="21" customHeight="1" x14ac:dyDescent="0.55000000000000004">
      <c r="B17" s="134">
        <v>7</v>
      </c>
      <c r="C17" s="253">
        <v>68107301095</v>
      </c>
      <c r="D17" s="258" t="s">
        <v>99</v>
      </c>
      <c r="E17" s="259" t="s">
        <v>284</v>
      </c>
      <c r="F17" s="260" t="s">
        <v>285</v>
      </c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T17" s="108">
        <v>75</v>
      </c>
      <c r="U17" s="108" t="s">
        <v>28</v>
      </c>
      <c r="V17" s="114">
        <v>79.989999999999995</v>
      </c>
      <c r="W17" s="115"/>
    </row>
    <row r="18" spans="2:23" ht="21" customHeight="1" x14ac:dyDescent="0.55000000000000004">
      <c r="B18" s="134">
        <v>8</v>
      </c>
      <c r="C18" s="257">
        <v>68107301096</v>
      </c>
      <c r="D18" s="254" t="s">
        <v>99</v>
      </c>
      <c r="E18" s="255" t="s">
        <v>286</v>
      </c>
      <c r="F18" s="256" t="s">
        <v>287</v>
      </c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T18" s="108">
        <v>80</v>
      </c>
      <c r="U18" s="108" t="s">
        <v>27</v>
      </c>
      <c r="V18" s="114">
        <v>100</v>
      </c>
      <c r="W18" s="115"/>
    </row>
    <row r="19" spans="2:23" ht="21" customHeight="1" x14ac:dyDescent="0.55000000000000004">
      <c r="B19" s="134">
        <v>9</v>
      </c>
      <c r="C19" s="253">
        <v>68107301097</v>
      </c>
      <c r="D19" s="284" t="s">
        <v>99</v>
      </c>
      <c r="E19" s="285" t="s">
        <v>288</v>
      </c>
      <c r="F19" s="286" t="s">
        <v>289</v>
      </c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</row>
    <row r="20" spans="2:23" ht="21" customHeight="1" x14ac:dyDescent="0.55000000000000004">
      <c r="B20" s="134">
        <v>10</v>
      </c>
      <c r="C20" s="257">
        <v>68107301098</v>
      </c>
      <c r="D20" s="258" t="s">
        <v>99</v>
      </c>
      <c r="E20" s="259" t="s">
        <v>290</v>
      </c>
      <c r="F20" s="260" t="s">
        <v>291</v>
      </c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</row>
    <row r="21" spans="2:23" ht="21" customHeight="1" x14ac:dyDescent="0.55000000000000004">
      <c r="B21" s="134">
        <v>11</v>
      </c>
      <c r="C21" s="253">
        <v>68107301099</v>
      </c>
      <c r="D21" s="287" t="s">
        <v>99</v>
      </c>
      <c r="E21" s="288" t="s">
        <v>292</v>
      </c>
      <c r="F21" s="289" t="s">
        <v>293</v>
      </c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</row>
    <row r="22" spans="2:23" ht="21" customHeight="1" x14ac:dyDescent="0.55000000000000004">
      <c r="B22" s="134">
        <v>12</v>
      </c>
      <c r="C22" s="257">
        <v>68107301100</v>
      </c>
      <c r="D22" s="264" t="s">
        <v>99</v>
      </c>
      <c r="E22" s="265" t="s">
        <v>294</v>
      </c>
      <c r="F22" s="266" t="s">
        <v>295</v>
      </c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</row>
    <row r="23" spans="2:23" ht="21" customHeight="1" x14ac:dyDescent="0.55000000000000004">
      <c r="B23" s="134">
        <v>13</v>
      </c>
      <c r="C23" s="253">
        <v>68107301101</v>
      </c>
      <c r="D23" s="258" t="s">
        <v>99</v>
      </c>
      <c r="E23" s="259" t="s">
        <v>296</v>
      </c>
      <c r="F23" s="260" t="s">
        <v>297</v>
      </c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</row>
    <row r="24" spans="2:23" ht="21" customHeight="1" x14ac:dyDescent="0.55000000000000004">
      <c r="B24" s="134">
        <v>14</v>
      </c>
      <c r="C24" s="257">
        <v>68107301102</v>
      </c>
      <c r="D24" s="254" t="s">
        <v>99</v>
      </c>
      <c r="E24" s="255" t="s">
        <v>298</v>
      </c>
      <c r="F24" s="256" t="s">
        <v>299</v>
      </c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</row>
    <row r="25" spans="2:23" ht="21" customHeight="1" x14ac:dyDescent="0.55000000000000004">
      <c r="B25" s="134">
        <v>15</v>
      </c>
      <c r="C25" s="253">
        <v>68107301103</v>
      </c>
      <c r="D25" s="264" t="s">
        <v>99</v>
      </c>
      <c r="E25" s="265" t="s">
        <v>298</v>
      </c>
      <c r="F25" s="266" t="s">
        <v>300</v>
      </c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</row>
    <row r="26" spans="2:23" ht="21" customHeight="1" x14ac:dyDescent="0.55000000000000004">
      <c r="B26" s="134">
        <v>16</v>
      </c>
      <c r="C26" s="257">
        <v>68107301104</v>
      </c>
      <c r="D26" s="258" t="s">
        <v>99</v>
      </c>
      <c r="E26" s="259" t="s">
        <v>301</v>
      </c>
      <c r="F26" s="260" t="s">
        <v>302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</row>
    <row r="27" spans="2:23" ht="21" customHeight="1" x14ac:dyDescent="0.55000000000000004">
      <c r="B27" s="134">
        <v>17</v>
      </c>
      <c r="C27" s="253">
        <v>68107301105</v>
      </c>
      <c r="D27" s="254" t="s">
        <v>99</v>
      </c>
      <c r="E27" s="255" t="s">
        <v>303</v>
      </c>
      <c r="F27" s="256" t="s">
        <v>304</v>
      </c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</row>
    <row r="28" spans="2:23" ht="21" customHeight="1" x14ac:dyDescent="0.55000000000000004">
      <c r="B28" s="134">
        <v>18</v>
      </c>
      <c r="C28" s="257">
        <v>68107301106</v>
      </c>
      <c r="D28" s="264" t="s">
        <v>99</v>
      </c>
      <c r="E28" s="265" t="s">
        <v>303</v>
      </c>
      <c r="F28" s="266" t="s">
        <v>305</v>
      </c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</row>
    <row r="29" spans="2:23" ht="21" customHeight="1" x14ac:dyDescent="0.55000000000000004">
      <c r="B29" s="134">
        <v>19</v>
      </c>
      <c r="C29" s="253">
        <v>68107301107</v>
      </c>
      <c r="D29" s="258" t="s">
        <v>99</v>
      </c>
      <c r="E29" s="259" t="s">
        <v>306</v>
      </c>
      <c r="F29" s="260" t="s">
        <v>307</v>
      </c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</row>
    <row r="30" spans="2:23" ht="21" customHeight="1" x14ac:dyDescent="0.55000000000000004">
      <c r="B30" s="134">
        <v>20</v>
      </c>
      <c r="C30" s="257">
        <v>68107301108</v>
      </c>
      <c r="D30" s="267" t="s">
        <v>99</v>
      </c>
      <c r="E30" s="268" t="s">
        <v>308</v>
      </c>
      <c r="F30" s="269" t="s">
        <v>309</v>
      </c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</row>
    <row r="31" spans="2:23" ht="21" customHeight="1" x14ac:dyDescent="0.55000000000000004">
      <c r="B31" s="134">
        <v>21</v>
      </c>
      <c r="C31" s="253">
        <v>68107301109</v>
      </c>
      <c r="D31" s="264" t="s">
        <v>99</v>
      </c>
      <c r="E31" s="265" t="s">
        <v>310</v>
      </c>
      <c r="F31" s="266" t="s">
        <v>311</v>
      </c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</row>
    <row r="32" spans="2:23" ht="21" customHeight="1" x14ac:dyDescent="0.55000000000000004">
      <c r="B32" s="134">
        <v>22</v>
      </c>
      <c r="C32" s="257">
        <v>68107301110</v>
      </c>
      <c r="D32" s="258" t="s">
        <v>99</v>
      </c>
      <c r="E32" s="259" t="s">
        <v>312</v>
      </c>
      <c r="F32" s="260" t="s">
        <v>313</v>
      </c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2:17" ht="21" customHeight="1" x14ac:dyDescent="0.55000000000000004">
      <c r="B33" s="134">
        <v>23</v>
      </c>
      <c r="C33" s="253">
        <v>68107301111</v>
      </c>
      <c r="D33" s="267" t="s">
        <v>99</v>
      </c>
      <c r="E33" s="268" t="s">
        <v>314</v>
      </c>
      <c r="F33" s="269" t="s">
        <v>315</v>
      </c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</row>
    <row r="34" spans="2:17" ht="21" customHeight="1" x14ac:dyDescent="0.55000000000000004">
      <c r="B34" s="134">
        <v>24</v>
      </c>
      <c r="C34" s="257">
        <v>68107301112</v>
      </c>
      <c r="D34" s="270" t="s">
        <v>99</v>
      </c>
      <c r="E34" s="271" t="s">
        <v>316</v>
      </c>
      <c r="F34" s="272" t="s">
        <v>107</v>
      </c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</row>
    <row r="35" spans="2:17" ht="21" customHeight="1" x14ac:dyDescent="0.55000000000000004">
      <c r="B35" s="134">
        <v>25</v>
      </c>
      <c r="C35" s="253">
        <v>68107301113</v>
      </c>
      <c r="D35" s="254" t="s">
        <v>99</v>
      </c>
      <c r="E35" s="255" t="s">
        <v>317</v>
      </c>
      <c r="F35" s="256" t="s">
        <v>318</v>
      </c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</row>
    <row r="36" spans="2:17" ht="21" customHeight="1" x14ac:dyDescent="0.55000000000000004">
      <c r="B36" s="134">
        <v>26</v>
      </c>
      <c r="C36" s="257">
        <v>68107301114</v>
      </c>
      <c r="D36" s="270" t="s">
        <v>99</v>
      </c>
      <c r="E36" s="271" t="s">
        <v>319</v>
      </c>
      <c r="F36" s="272" t="s">
        <v>320</v>
      </c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</row>
    <row r="37" spans="2:17" ht="21" customHeight="1" x14ac:dyDescent="0.55000000000000004">
      <c r="B37" s="134">
        <v>27</v>
      </c>
      <c r="C37" s="253">
        <v>68107301115</v>
      </c>
      <c r="D37" s="254" t="s">
        <v>99</v>
      </c>
      <c r="E37" s="255" t="s">
        <v>321</v>
      </c>
      <c r="F37" s="256" t="s">
        <v>322</v>
      </c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</row>
    <row r="38" spans="2:17" ht="21" customHeight="1" x14ac:dyDescent="0.55000000000000004">
      <c r="B38" s="134">
        <v>28</v>
      </c>
      <c r="C38" s="257">
        <v>68107301116</v>
      </c>
      <c r="D38" s="290" t="s">
        <v>99</v>
      </c>
      <c r="E38" s="291" t="s">
        <v>323</v>
      </c>
      <c r="F38" s="292" t="s">
        <v>324</v>
      </c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</row>
    <row r="39" spans="2:17" ht="21" customHeight="1" x14ac:dyDescent="0.55000000000000004">
      <c r="B39" s="134">
        <v>29</v>
      </c>
      <c r="C39" s="253">
        <v>68107301117</v>
      </c>
      <c r="D39" s="254" t="s">
        <v>99</v>
      </c>
      <c r="E39" s="255" t="s">
        <v>325</v>
      </c>
      <c r="F39" s="256" t="s">
        <v>326</v>
      </c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</row>
    <row r="40" spans="2:17" ht="21" customHeight="1" x14ac:dyDescent="0.55000000000000004">
      <c r="B40" s="134">
        <v>30</v>
      </c>
      <c r="C40" s="257">
        <v>68107301118</v>
      </c>
      <c r="D40" s="264" t="s">
        <v>99</v>
      </c>
      <c r="E40" s="265" t="s">
        <v>327</v>
      </c>
      <c r="F40" s="266" t="s">
        <v>108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</row>
    <row r="41" spans="2:17" ht="21" customHeight="1" x14ac:dyDescent="0.55000000000000004">
      <c r="B41" s="134">
        <v>31</v>
      </c>
      <c r="C41" s="253">
        <v>68107301119</v>
      </c>
      <c r="D41" s="258" t="s">
        <v>99</v>
      </c>
      <c r="E41" s="259" t="s">
        <v>328</v>
      </c>
      <c r="F41" s="260" t="s">
        <v>329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</row>
    <row r="42" spans="2:17" ht="21" customHeight="1" x14ac:dyDescent="0.55000000000000004">
      <c r="B42" s="134">
        <v>32</v>
      </c>
      <c r="C42" s="257">
        <v>68107301120</v>
      </c>
      <c r="D42" s="258" t="s">
        <v>99</v>
      </c>
      <c r="E42" s="259" t="s">
        <v>330</v>
      </c>
      <c r="F42" s="260" t="s">
        <v>331</v>
      </c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</row>
    <row r="43" spans="2:17" ht="21" customHeight="1" x14ac:dyDescent="0.55000000000000004">
      <c r="B43" s="134">
        <v>33</v>
      </c>
      <c r="C43" s="253">
        <v>68107301121</v>
      </c>
      <c r="D43" s="254" t="s">
        <v>99</v>
      </c>
      <c r="E43" s="255" t="s">
        <v>332</v>
      </c>
      <c r="F43" s="256" t="s">
        <v>333</v>
      </c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</row>
    <row r="44" spans="2:17" ht="21" customHeight="1" x14ac:dyDescent="0.55000000000000004">
      <c r="B44" s="134">
        <v>34</v>
      </c>
      <c r="C44" s="257">
        <v>68107301122</v>
      </c>
      <c r="D44" s="264" t="s">
        <v>99</v>
      </c>
      <c r="E44" s="265" t="s">
        <v>334</v>
      </c>
      <c r="F44" s="266" t="s">
        <v>335</v>
      </c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</row>
    <row r="45" spans="2:17" ht="21" customHeight="1" x14ac:dyDescent="0.55000000000000004">
      <c r="B45" s="134">
        <v>35</v>
      </c>
      <c r="C45" s="253">
        <v>68107301123</v>
      </c>
      <c r="D45" s="264" t="s">
        <v>99</v>
      </c>
      <c r="E45" s="265" t="s">
        <v>105</v>
      </c>
      <c r="F45" s="266" t="s">
        <v>336</v>
      </c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</row>
    <row r="46" spans="2:17" ht="21" customHeight="1" x14ac:dyDescent="0.55000000000000004">
      <c r="B46" s="134">
        <v>36</v>
      </c>
      <c r="C46" s="257">
        <v>68107301124</v>
      </c>
      <c r="D46" s="270" t="s">
        <v>99</v>
      </c>
      <c r="E46" s="271" t="s">
        <v>337</v>
      </c>
      <c r="F46" s="272" t="s">
        <v>338</v>
      </c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</row>
    <row r="47" spans="2:17" ht="21" customHeight="1" x14ac:dyDescent="0.55000000000000004">
      <c r="B47" s="134">
        <v>37</v>
      </c>
      <c r="C47" s="253">
        <v>68107301125</v>
      </c>
      <c r="D47" s="254" t="s">
        <v>99</v>
      </c>
      <c r="E47" s="255" t="s">
        <v>339</v>
      </c>
      <c r="F47" s="256" t="s">
        <v>340</v>
      </c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</row>
    <row r="48" spans="2:17" ht="21" customHeight="1" x14ac:dyDescent="0.55000000000000004">
      <c r="B48" s="134">
        <v>38</v>
      </c>
      <c r="C48" s="257">
        <v>68107301126</v>
      </c>
      <c r="D48" s="270" t="s">
        <v>99</v>
      </c>
      <c r="E48" s="271" t="s">
        <v>341</v>
      </c>
      <c r="F48" s="272" t="s">
        <v>342</v>
      </c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</row>
    <row r="49" spans="2:17" ht="21" customHeight="1" x14ac:dyDescent="0.55000000000000004">
      <c r="B49" s="134">
        <v>39</v>
      </c>
      <c r="C49" s="253">
        <v>68107301127</v>
      </c>
      <c r="D49" s="254" t="s">
        <v>99</v>
      </c>
      <c r="E49" s="255" t="s">
        <v>343</v>
      </c>
      <c r="F49" s="256" t="s">
        <v>344</v>
      </c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</row>
    <row r="50" spans="2:17" ht="21" customHeight="1" x14ac:dyDescent="0.55000000000000004">
      <c r="B50" s="134">
        <v>40</v>
      </c>
      <c r="C50" s="257">
        <v>68107301128</v>
      </c>
      <c r="D50" s="270" t="s">
        <v>99</v>
      </c>
      <c r="E50" s="271" t="s">
        <v>345</v>
      </c>
      <c r="F50" s="272" t="s">
        <v>346</v>
      </c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</row>
    <row r="51" spans="2:17" ht="21" customHeight="1" x14ac:dyDescent="0.55000000000000004">
      <c r="B51" s="134">
        <v>41</v>
      </c>
      <c r="C51" s="253">
        <v>68107301129</v>
      </c>
      <c r="D51" s="267" t="s">
        <v>99</v>
      </c>
      <c r="E51" s="268" t="s">
        <v>347</v>
      </c>
      <c r="F51" s="269" t="s">
        <v>348</v>
      </c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</row>
    <row r="52" spans="2:17" ht="21" customHeight="1" x14ac:dyDescent="0.55000000000000004">
      <c r="B52" s="134">
        <v>42</v>
      </c>
      <c r="C52" s="257">
        <v>68107301130</v>
      </c>
      <c r="D52" s="270" t="s">
        <v>99</v>
      </c>
      <c r="E52" s="271" t="s">
        <v>349</v>
      </c>
      <c r="F52" s="272" t="s">
        <v>350</v>
      </c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</row>
    <row r="53" spans="2:17" ht="21" customHeight="1" x14ac:dyDescent="0.55000000000000004">
      <c r="B53" s="134">
        <v>43</v>
      </c>
      <c r="C53" s="253">
        <v>68107301131</v>
      </c>
      <c r="D53" s="254" t="s">
        <v>99</v>
      </c>
      <c r="E53" s="255" t="s">
        <v>106</v>
      </c>
      <c r="F53" s="256" t="s">
        <v>351</v>
      </c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</row>
    <row r="54" spans="2:17" ht="21" customHeight="1" x14ac:dyDescent="0.55000000000000004">
      <c r="B54" s="134">
        <v>44</v>
      </c>
      <c r="C54" s="257">
        <v>68107301132</v>
      </c>
      <c r="D54" s="264" t="s">
        <v>99</v>
      </c>
      <c r="E54" s="265" t="s">
        <v>352</v>
      </c>
      <c r="F54" s="266" t="s">
        <v>353</v>
      </c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</row>
    <row r="55" spans="2:17" ht="21" customHeight="1" x14ac:dyDescent="0.55000000000000004">
      <c r="B55" s="134">
        <v>45</v>
      </c>
      <c r="C55" s="253">
        <v>68107301133</v>
      </c>
      <c r="D55" s="258" t="s">
        <v>99</v>
      </c>
      <c r="E55" s="259" t="s">
        <v>354</v>
      </c>
      <c r="F55" s="260" t="s">
        <v>100</v>
      </c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</row>
    <row r="56" spans="2:17" ht="21" customHeight="1" x14ac:dyDescent="0.55000000000000004">
      <c r="B56" s="134">
        <v>46</v>
      </c>
      <c r="C56" s="257">
        <v>68107301134</v>
      </c>
      <c r="D56" s="254" t="s">
        <v>99</v>
      </c>
      <c r="E56" s="255" t="s">
        <v>355</v>
      </c>
      <c r="F56" s="256" t="s">
        <v>356</v>
      </c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</row>
    <row r="57" spans="2:17" ht="21" customHeight="1" x14ac:dyDescent="0.55000000000000004">
      <c r="B57" s="134">
        <v>47</v>
      </c>
      <c r="C57" s="253">
        <v>68107301135</v>
      </c>
      <c r="D57" s="270" t="s">
        <v>99</v>
      </c>
      <c r="E57" s="271" t="s">
        <v>357</v>
      </c>
      <c r="F57" s="272" t="s">
        <v>358</v>
      </c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</row>
    <row r="58" spans="2:17" ht="21" customHeight="1" x14ac:dyDescent="0.55000000000000004">
      <c r="B58" s="134">
        <v>48</v>
      </c>
      <c r="C58" s="257">
        <v>68107301136</v>
      </c>
      <c r="D58" s="267" t="s">
        <v>99</v>
      </c>
      <c r="E58" s="268" t="s">
        <v>359</v>
      </c>
      <c r="F58" s="269" t="s">
        <v>360</v>
      </c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</row>
    <row r="59" spans="2:17" ht="21" customHeight="1" x14ac:dyDescent="0.55000000000000004">
      <c r="B59" s="134">
        <v>49</v>
      </c>
      <c r="C59" s="253">
        <v>68107301137</v>
      </c>
      <c r="D59" s="293" t="s">
        <v>99</v>
      </c>
      <c r="E59" s="294" t="s">
        <v>361</v>
      </c>
      <c r="F59" s="295" t="s">
        <v>362</v>
      </c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</row>
    <row r="60" spans="2:17" ht="21" customHeight="1" x14ac:dyDescent="0.55000000000000004">
      <c r="B60" s="134">
        <v>50</v>
      </c>
      <c r="C60" s="257">
        <v>68107301138</v>
      </c>
      <c r="D60" s="254" t="s">
        <v>99</v>
      </c>
      <c r="E60" s="255" t="s">
        <v>363</v>
      </c>
      <c r="F60" s="256" t="s">
        <v>364</v>
      </c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</row>
    <row r="61" spans="2:17" ht="21" customHeight="1" x14ac:dyDescent="0.55000000000000004">
      <c r="B61" s="134">
        <v>51</v>
      </c>
      <c r="C61" s="253">
        <v>68107301139</v>
      </c>
      <c r="D61" s="270" t="s">
        <v>99</v>
      </c>
      <c r="E61" s="271" t="s">
        <v>365</v>
      </c>
      <c r="F61" s="272" t="s">
        <v>366</v>
      </c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</row>
    <row r="62" spans="2:17" ht="21" customHeight="1" x14ac:dyDescent="0.55000000000000004">
      <c r="B62" s="134">
        <v>52</v>
      </c>
      <c r="C62" s="257">
        <v>68107301140</v>
      </c>
      <c r="D62" s="287" t="s">
        <v>99</v>
      </c>
      <c r="E62" s="288" t="s">
        <v>367</v>
      </c>
      <c r="F62" s="289" t="s">
        <v>368</v>
      </c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</row>
    <row r="63" spans="2:17" ht="21" customHeight="1" x14ac:dyDescent="0.55000000000000004">
      <c r="B63" s="134">
        <v>53</v>
      </c>
      <c r="C63" s="253">
        <v>68107301141</v>
      </c>
      <c r="D63" s="270" t="s">
        <v>99</v>
      </c>
      <c r="E63" s="271" t="s">
        <v>369</v>
      </c>
      <c r="F63" s="272" t="s">
        <v>370</v>
      </c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</row>
    <row r="64" spans="2:17" ht="21" customHeight="1" x14ac:dyDescent="0.55000000000000004">
      <c r="B64" s="134">
        <v>54</v>
      </c>
      <c r="C64" s="257">
        <v>68107301142</v>
      </c>
      <c r="D64" s="261" t="s">
        <v>99</v>
      </c>
      <c r="E64" s="262" t="s">
        <v>371</v>
      </c>
      <c r="F64" s="263" t="s">
        <v>372</v>
      </c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</row>
    <row r="65" spans="2:17" ht="21" customHeight="1" x14ac:dyDescent="0.55000000000000004">
      <c r="B65" s="134">
        <v>55</v>
      </c>
      <c r="C65" s="253">
        <v>68107301143</v>
      </c>
      <c r="D65" s="270" t="s">
        <v>99</v>
      </c>
      <c r="E65" s="271" t="s">
        <v>373</v>
      </c>
      <c r="F65" s="272" t="s">
        <v>374</v>
      </c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</row>
    <row r="66" spans="2:17" ht="21" customHeight="1" x14ac:dyDescent="0.55000000000000004">
      <c r="B66" s="134">
        <v>56</v>
      </c>
      <c r="C66" s="257">
        <v>68107301144</v>
      </c>
      <c r="D66" s="254" t="s">
        <v>99</v>
      </c>
      <c r="E66" s="255" t="s">
        <v>375</v>
      </c>
      <c r="F66" s="256" t="s">
        <v>376</v>
      </c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</row>
    <row r="67" spans="2:17" ht="21" customHeight="1" x14ac:dyDescent="0.55000000000000004">
      <c r="B67" s="134">
        <v>57</v>
      </c>
      <c r="C67" s="253">
        <v>68107301145</v>
      </c>
      <c r="D67" s="270" t="s">
        <v>99</v>
      </c>
      <c r="E67" s="271" t="s">
        <v>377</v>
      </c>
      <c r="F67" s="272" t="s">
        <v>378</v>
      </c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</row>
    <row r="68" spans="2:17" ht="21" customHeight="1" x14ac:dyDescent="0.55000000000000004">
      <c r="B68" s="134">
        <v>58</v>
      </c>
      <c r="C68" s="257">
        <v>68107301146</v>
      </c>
      <c r="D68" s="254" t="s">
        <v>99</v>
      </c>
      <c r="E68" s="255" t="s">
        <v>377</v>
      </c>
      <c r="F68" s="256" t="s">
        <v>379</v>
      </c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</row>
    <row r="69" spans="2:17" ht="21" customHeight="1" x14ac:dyDescent="0.55000000000000004">
      <c r="B69" s="134">
        <v>59</v>
      </c>
      <c r="C69" s="253">
        <v>68107301147</v>
      </c>
      <c r="D69" s="270" t="s">
        <v>99</v>
      </c>
      <c r="E69" s="271" t="s">
        <v>380</v>
      </c>
      <c r="F69" s="272" t="s">
        <v>381</v>
      </c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</row>
    <row r="70" spans="2:17" ht="21" customHeight="1" x14ac:dyDescent="0.55000000000000004">
      <c r="B70" s="134">
        <v>60</v>
      </c>
      <c r="C70" s="257">
        <v>68107301148</v>
      </c>
      <c r="D70" s="254" t="s">
        <v>99</v>
      </c>
      <c r="E70" s="255" t="s">
        <v>382</v>
      </c>
      <c r="F70" s="256" t="s">
        <v>383</v>
      </c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</row>
    <row r="71" spans="2:17" ht="21" customHeight="1" x14ac:dyDescent="0.55000000000000004">
      <c r="B71" s="134">
        <v>61</v>
      </c>
      <c r="C71" s="253">
        <v>68107301149</v>
      </c>
      <c r="D71" s="270" t="s">
        <v>99</v>
      </c>
      <c r="E71" s="271" t="s">
        <v>384</v>
      </c>
      <c r="F71" s="272" t="s">
        <v>172</v>
      </c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</row>
    <row r="72" spans="2:17" ht="21" customHeight="1" x14ac:dyDescent="0.55000000000000004">
      <c r="B72" s="134">
        <v>62</v>
      </c>
      <c r="C72" s="257">
        <v>68107301150</v>
      </c>
      <c r="D72" s="254" t="s">
        <v>99</v>
      </c>
      <c r="E72" s="255" t="s">
        <v>385</v>
      </c>
      <c r="F72" s="256" t="s">
        <v>386</v>
      </c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</row>
    <row r="73" spans="2:17" ht="21" customHeight="1" x14ac:dyDescent="0.55000000000000004">
      <c r="B73" s="134">
        <v>63</v>
      </c>
      <c r="C73" s="253">
        <v>68107301151</v>
      </c>
      <c r="D73" s="270" t="s">
        <v>99</v>
      </c>
      <c r="E73" s="271" t="s">
        <v>387</v>
      </c>
      <c r="F73" s="272" t="s">
        <v>388</v>
      </c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</row>
    <row r="74" spans="2:17" ht="21" customHeight="1" x14ac:dyDescent="0.55000000000000004">
      <c r="B74" s="134">
        <v>64</v>
      </c>
      <c r="C74" s="257">
        <v>68107301152</v>
      </c>
      <c r="D74" s="254" t="s">
        <v>99</v>
      </c>
      <c r="E74" s="255" t="s">
        <v>389</v>
      </c>
      <c r="F74" s="256" t="s">
        <v>390</v>
      </c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</row>
    <row r="75" spans="2:17" ht="21" customHeight="1" x14ac:dyDescent="0.55000000000000004">
      <c r="B75" s="134">
        <v>65</v>
      </c>
      <c r="C75" s="253">
        <v>68107301153</v>
      </c>
      <c r="D75" s="270" t="s">
        <v>99</v>
      </c>
      <c r="E75" s="271" t="s">
        <v>391</v>
      </c>
      <c r="F75" s="272" t="s">
        <v>392</v>
      </c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</row>
    <row r="76" spans="2:17" ht="21" customHeight="1" x14ac:dyDescent="0.55000000000000004">
      <c r="B76" s="134">
        <v>66</v>
      </c>
      <c r="C76" s="257">
        <v>68107301154</v>
      </c>
      <c r="D76" s="254" t="s">
        <v>99</v>
      </c>
      <c r="E76" s="255" t="s">
        <v>393</v>
      </c>
      <c r="F76" s="256" t="s">
        <v>394</v>
      </c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</row>
    <row r="77" spans="2:17" ht="21" customHeight="1" x14ac:dyDescent="0.55000000000000004">
      <c r="B77" s="134">
        <v>67</v>
      </c>
      <c r="C77" s="253">
        <v>68107301155</v>
      </c>
      <c r="D77" s="270" t="s">
        <v>99</v>
      </c>
      <c r="E77" s="271" t="s">
        <v>395</v>
      </c>
      <c r="F77" s="272" t="s">
        <v>396</v>
      </c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</row>
    <row r="78" spans="2:17" ht="21" customHeight="1" x14ac:dyDescent="0.55000000000000004">
      <c r="B78" s="134">
        <v>68</v>
      </c>
      <c r="C78" s="257">
        <v>68107301156</v>
      </c>
      <c r="D78" s="254" t="s">
        <v>99</v>
      </c>
      <c r="E78" s="255" t="s">
        <v>397</v>
      </c>
      <c r="F78" s="256" t="s">
        <v>398</v>
      </c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</row>
    <row r="79" spans="2:17" ht="21" customHeight="1" x14ac:dyDescent="0.55000000000000004">
      <c r="B79" s="134">
        <v>69</v>
      </c>
      <c r="C79" s="253">
        <v>68107301157</v>
      </c>
      <c r="D79" s="270" t="s">
        <v>99</v>
      </c>
      <c r="E79" s="271" t="s">
        <v>399</v>
      </c>
      <c r="F79" s="272" t="s">
        <v>400</v>
      </c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</row>
    <row r="80" spans="2:17" ht="21" customHeight="1" x14ac:dyDescent="0.55000000000000004">
      <c r="B80" s="134">
        <v>70</v>
      </c>
      <c r="C80" s="257">
        <v>68107301158</v>
      </c>
      <c r="D80" s="254" t="s">
        <v>3</v>
      </c>
      <c r="E80" s="255" t="s">
        <v>401</v>
      </c>
      <c r="F80" s="256" t="s">
        <v>402</v>
      </c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</row>
    <row r="81" spans="2:17" ht="21" customHeight="1" x14ac:dyDescent="0.55000000000000004">
      <c r="B81" s="134">
        <v>71</v>
      </c>
      <c r="C81" s="253">
        <v>68107301159</v>
      </c>
      <c r="D81" s="270" t="s">
        <v>99</v>
      </c>
      <c r="E81" s="271" t="s">
        <v>403</v>
      </c>
      <c r="F81" s="272" t="s">
        <v>404</v>
      </c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</row>
    <row r="82" spans="2:17" ht="21" customHeight="1" x14ac:dyDescent="0.55000000000000004">
      <c r="B82" s="134">
        <v>72</v>
      </c>
      <c r="C82" s="257">
        <v>68107301160</v>
      </c>
      <c r="D82" s="254" t="s">
        <v>99</v>
      </c>
      <c r="E82" s="255" t="s">
        <v>405</v>
      </c>
      <c r="F82" s="256" t="s">
        <v>406</v>
      </c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</row>
    <row r="83" spans="2:17" ht="21" customHeight="1" x14ac:dyDescent="0.55000000000000004">
      <c r="B83" s="134">
        <v>73</v>
      </c>
      <c r="C83" s="253">
        <v>68107301161</v>
      </c>
      <c r="D83" s="270" t="s">
        <v>99</v>
      </c>
      <c r="E83" s="271" t="s">
        <v>407</v>
      </c>
      <c r="F83" s="272" t="s">
        <v>408</v>
      </c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</row>
    <row r="84" spans="2:17" ht="21" customHeight="1" x14ac:dyDescent="0.55000000000000004">
      <c r="B84" s="134">
        <v>74</v>
      </c>
      <c r="C84" s="257">
        <v>68107301162</v>
      </c>
      <c r="D84" s="267" t="s">
        <v>99</v>
      </c>
      <c r="E84" s="268" t="s">
        <v>409</v>
      </c>
      <c r="F84" s="269" t="s">
        <v>410</v>
      </c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</row>
    <row r="85" spans="2:17" ht="21" customHeight="1" x14ac:dyDescent="0.55000000000000004">
      <c r="B85" s="134">
        <v>75</v>
      </c>
      <c r="C85" s="253">
        <v>68107301163</v>
      </c>
      <c r="D85" s="270" t="s">
        <v>99</v>
      </c>
      <c r="E85" s="271" t="s">
        <v>411</v>
      </c>
      <c r="F85" s="272" t="s">
        <v>412</v>
      </c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</row>
    <row r="86" spans="2:17" ht="21" customHeight="1" x14ac:dyDescent="0.55000000000000004">
      <c r="B86" s="134">
        <v>76</v>
      </c>
      <c r="C86" s="257">
        <v>68107301164</v>
      </c>
      <c r="D86" s="287" t="s">
        <v>99</v>
      </c>
      <c r="E86" s="288" t="s">
        <v>413</v>
      </c>
      <c r="F86" s="289" t="s">
        <v>414</v>
      </c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</row>
    <row r="87" spans="2:17" ht="21" customHeight="1" x14ac:dyDescent="0.55000000000000004">
      <c r="B87" s="134">
        <v>77</v>
      </c>
      <c r="C87" s="253">
        <v>68107301165</v>
      </c>
      <c r="D87" s="270" t="s">
        <v>99</v>
      </c>
      <c r="E87" s="271" t="s">
        <v>415</v>
      </c>
      <c r="F87" s="272" t="s">
        <v>416</v>
      </c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</row>
    <row r="88" spans="2:17" ht="21" customHeight="1" x14ac:dyDescent="0.55000000000000004">
      <c r="B88" s="134">
        <v>78</v>
      </c>
      <c r="C88" s="257">
        <v>68107301166</v>
      </c>
      <c r="D88" s="254" t="s">
        <v>99</v>
      </c>
      <c r="E88" s="255" t="s">
        <v>417</v>
      </c>
      <c r="F88" s="256" t="s">
        <v>418</v>
      </c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</row>
    <row r="89" spans="2:17" ht="21" customHeight="1" x14ac:dyDescent="0.55000000000000004">
      <c r="B89" s="134">
        <v>79</v>
      </c>
      <c r="C89" s="253">
        <v>68107301167</v>
      </c>
      <c r="D89" s="270" t="s">
        <v>3</v>
      </c>
      <c r="E89" s="271" t="s">
        <v>419</v>
      </c>
      <c r="F89" s="272" t="s">
        <v>420</v>
      </c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</row>
    <row r="90" spans="2:17" ht="21" customHeight="1" x14ac:dyDescent="0.55000000000000004">
      <c r="B90" s="134">
        <v>80</v>
      </c>
      <c r="C90" s="257">
        <v>68107301168</v>
      </c>
      <c r="D90" s="296" t="s">
        <v>99</v>
      </c>
      <c r="E90" s="297" t="s">
        <v>421</v>
      </c>
      <c r="F90" s="298" t="s">
        <v>422</v>
      </c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</row>
    <row r="91" spans="2:17" ht="21" customHeight="1" x14ac:dyDescent="0.55000000000000004">
      <c r="B91" s="134">
        <v>81</v>
      </c>
      <c r="C91" s="253">
        <v>68107301169</v>
      </c>
      <c r="D91" s="270" t="s">
        <v>99</v>
      </c>
      <c r="E91" s="271" t="s">
        <v>423</v>
      </c>
      <c r="F91" s="272" t="s">
        <v>150</v>
      </c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</row>
    <row r="92" spans="2:17" ht="21" customHeight="1" x14ac:dyDescent="0.55000000000000004">
      <c r="B92" s="134">
        <v>82</v>
      </c>
      <c r="C92" s="257">
        <v>68107301170</v>
      </c>
      <c r="D92" s="254" t="s">
        <v>99</v>
      </c>
      <c r="E92" s="255" t="s">
        <v>424</v>
      </c>
      <c r="F92" s="256" t="s">
        <v>425</v>
      </c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</row>
    <row r="93" spans="2:17" ht="21" customHeight="1" x14ac:dyDescent="0.55000000000000004">
      <c r="B93" s="134">
        <v>83</v>
      </c>
      <c r="C93" s="253">
        <v>68107301171</v>
      </c>
      <c r="D93" s="270" t="s">
        <v>99</v>
      </c>
      <c r="E93" s="271" t="s">
        <v>426</v>
      </c>
      <c r="F93" s="272" t="s">
        <v>427</v>
      </c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</row>
    <row r="94" spans="2:17" ht="21" customHeight="1" x14ac:dyDescent="0.55000000000000004">
      <c r="B94" s="134">
        <v>84</v>
      </c>
      <c r="C94" s="257">
        <v>68107301172</v>
      </c>
      <c r="D94" s="254" t="s">
        <v>99</v>
      </c>
      <c r="E94" s="255" t="s">
        <v>428</v>
      </c>
      <c r="F94" s="256" t="s">
        <v>429</v>
      </c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</row>
    <row r="95" spans="2:17" ht="21" customHeight="1" x14ac:dyDescent="0.55000000000000004">
      <c r="B95" s="134">
        <v>85</v>
      </c>
      <c r="C95" s="253">
        <v>68107301173</v>
      </c>
      <c r="D95" s="270" t="s">
        <v>99</v>
      </c>
      <c r="E95" s="271" t="s">
        <v>109</v>
      </c>
      <c r="F95" s="272" t="s">
        <v>430</v>
      </c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</row>
    <row r="96" spans="2:17" ht="21" customHeight="1" x14ac:dyDescent="0.55000000000000004">
      <c r="B96" s="134">
        <v>86</v>
      </c>
      <c r="C96" s="257">
        <v>68107301174</v>
      </c>
      <c r="D96" s="254" t="s">
        <v>99</v>
      </c>
      <c r="E96" s="255" t="s">
        <v>431</v>
      </c>
      <c r="F96" s="256" t="s">
        <v>432</v>
      </c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</row>
    <row r="97" spans="2:17" ht="21" customHeight="1" x14ac:dyDescent="0.55000000000000004">
      <c r="B97" s="134">
        <v>87</v>
      </c>
      <c r="C97" s="253">
        <v>68107301175</v>
      </c>
      <c r="D97" s="264" t="s">
        <v>99</v>
      </c>
      <c r="E97" s="265" t="s">
        <v>433</v>
      </c>
      <c r="F97" s="266" t="s">
        <v>434</v>
      </c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</row>
    <row r="98" spans="2:17" x14ac:dyDescent="0.55000000000000004">
      <c r="F98" s="85" t="s">
        <v>23</v>
      </c>
      <c r="G98" s="69">
        <f>MAX(G11:G97)</f>
        <v>40</v>
      </c>
      <c r="H98" s="136">
        <f>MAX(H11:H97)</f>
        <v>100</v>
      </c>
      <c r="I98" s="69">
        <f>MAX(I11:I97)</f>
        <v>24</v>
      </c>
      <c r="J98" s="136">
        <f>MAX(J11:J97)</f>
        <v>100</v>
      </c>
      <c r="K98" s="69">
        <f>MAX(K11:K97)</f>
        <v>14</v>
      </c>
      <c r="L98" s="136">
        <f>MAX(L11:L97)</f>
        <v>100</v>
      </c>
      <c r="M98" s="69">
        <f>MAX(M11:M97)</f>
        <v>22</v>
      </c>
      <c r="N98" s="136">
        <f>MAX(N11:N97)</f>
        <v>100</v>
      </c>
      <c r="O98" s="69">
        <f>MAX(O11:O97)</f>
        <v>100</v>
      </c>
      <c r="P98" s="130"/>
      <c r="Q98" s="130"/>
    </row>
    <row r="99" spans="2:17" x14ac:dyDescent="0.55000000000000004">
      <c r="F99" s="85" t="s">
        <v>24</v>
      </c>
      <c r="G99" s="69">
        <f>MIN(G11:G97)</f>
        <v>40</v>
      </c>
      <c r="H99" s="136">
        <f>MIN(H11:H97)</f>
        <v>100</v>
      </c>
      <c r="I99" s="69">
        <f>MIN(I11:I97)</f>
        <v>24</v>
      </c>
      <c r="J99" s="136">
        <f>MIN(J11:J97)</f>
        <v>100</v>
      </c>
      <c r="K99" s="69">
        <f>MIN(K11:K97)</f>
        <v>14</v>
      </c>
      <c r="L99" s="136">
        <f>MIN(L11:L97)</f>
        <v>100</v>
      </c>
      <c r="M99" s="69">
        <f>MIN(M11:M97)</f>
        <v>22</v>
      </c>
      <c r="N99" s="136">
        <f>MIN(N11:N97)</f>
        <v>100</v>
      </c>
      <c r="O99" s="69">
        <f>MIN(O11:O97)</f>
        <v>100</v>
      </c>
      <c r="P99" s="130"/>
      <c r="Q99" s="130"/>
    </row>
    <row r="100" spans="2:17" x14ac:dyDescent="0.55000000000000004">
      <c r="F100" s="87" t="s">
        <v>25</v>
      </c>
      <c r="G100" s="69">
        <f>AVERAGE(G11:G97)</f>
        <v>40</v>
      </c>
      <c r="H100" s="136">
        <f>AVERAGE(H11:H97)</f>
        <v>100</v>
      </c>
      <c r="I100" s="69">
        <f>AVERAGE(I11:I97)</f>
        <v>24</v>
      </c>
      <c r="J100" s="136">
        <f>AVERAGE(J11:J97)</f>
        <v>100</v>
      </c>
      <c r="K100" s="69">
        <f>AVERAGE(K11:K97)</f>
        <v>14</v>
      </c>
      <c r="L100" s="136">
        <f>AVERAGE(L11:L97)</f>
        <v>100</v>
      </c>
      <c r="M100" s="69">
        <f>AVERAGE(M11:M97)</f>
        <v>22</v>
      </c>
      <c r="N100" s="136">
        <f>AVERAGE(N11:N97)</f>
        <v>100</v>
      </c>
      <c r="O100" s="69">
        <f>AVERAGE(O11:O97)</f>
        <v>100</v>
      </c>
      <c r="P100" s="130"/>
      <c r="Q100" s="130"/>
    </row>
    <row r="101" spans="2:17" x14ac:dyDescent="0.55000000000000004">
      <c r="F101" s="87" t="s">
        <v>26</v>
      </c>
      <c r="G101" s="69" t="e">
        <f>STDEV(G11:G97)</f>
        <v>#DIV/0!</v>
      </c>
      <c r="H101" s="69" t="e">
        <f>STDEV(H11:H97)</f>
        <v>#DIV/0!</v>
      </c>
      <c r="I101" s="69" t="e">
        <f>STDEV(I11:I97)</f>
        <v>#DIV/0!</v>
      </c>
      <c r="J101" s="69" t="e">
        <f>STDEV(J11:J97)</f>
        <v>#DIV/0!</v>
      </c>
      <c r="K101" s="69" t="e">
        <f>STDEV(K11:K97)</f>
        <v>#DIV/0!</v>
      </c>
      <c r="L101" s="69" t="e">
        <f>STDEV(L11:L97)</f>
        <v>#DIV/0!</v>
      </c>
      <c r="M101" s="69" t="e">
        <f>STDEV(M11:M97)</f>
        <v>#DIV/0!</v>
      </c>
      <c r="N101" s="69" t="e">
        <f>STDEV(N11:N97)</f>
        <v>#DIV/0!</v>
      </c>
      <c r="O101" s="69" t="e">
        <f>STDEV(O11:O97)</f>
        <v>#DIV/0!</v>
      </c>
      <c r="P101" s="130"/>
      <c r="Q101" s="130"/>
    </row>
  </sheetData>
  <mergeCells count="17">
    <mergeCell ref="M9:N9"/>
    <mergeCell ref="P8:P10"/>
    <mergeCell ref="Q8:Q10"/>
    <mergeCell ref="O8:O9"/>
    <mergeCell ref="B3:N3"/>
    <mergeCell ref="B4:N4"/>
    <mergeCell ref="B5:N5"/>
    <mergeCell ref="B6:N6"/>
    <mergeCell ref="B8:B10"/>
    <mergeCell ref="C8:C10"/>
    <mergeCell ref="D8:F10"/>
    <mergeCell ref="G8:J8"/>
    <mergeCell ref="K8:L8"/>
    <mergeCell ref="M8:N8"/>
    <mergeCell ref="G9:H9"/>
    <mergeCell ref="I9:J9"/>
    <mergeCell ref="K9:L9"/>
  </mergeCells>
  <phoneticPr fontId="0" type="noConversion"/>
  <pageMargins left="0.39370078740157483" right="0.39370078740157483" top="0.39370078740157483" bottom="0.39370078740157483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6E9E3-A144-4533-B295-C1103E9832E5}">
  <dimension ref="B3:P100"/>
  <sheetViews>
    <sheetView tabSelected="1" workbookViewId="0">
      <selection activeCell="V8" sqref="V8"/>
    </sheetView>
  </sheetViews>
  <sheetFormatPr defaultColWidth="9" defaultRowHeight="24" x14ac:dyDescent="0.55000000000000004"/>
  <cols>
    <col min="1" max="1" width="9" style="126"/>
    <col min="2" max="2" width="5.625" style="127" customWidth="1"/>
    <col min="3" max="3" width="17.625" style="127" customWidth="1"/>
    <col min="4" max="4" width="7.25" style="106" customWidth="1"/>
    <col min="5" max="6" width="12.375" style="126" customWidth="1"/>
    <col min="7" max="14" width="10" style="126" customWidth="1"/>
    <col min="15" max="16384" width="9" style="126"/>
  </cols>
  <sheetData>
    <row r="3" spans="2:16" x14ac:dyDescent="0.55000000000000004">
      <c r="B3" s="235" t="s">
        <v>54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</row>
    <row r="4" spans="2:16" x14ac:dyDescent="0.55000000000000004">
      <c r="B4" s="221" t="s">
        <v>74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</row>
    <row r="5" spans="2:16" x14ac:dyDescent="0.55000000000000004">
      <c r="B5" s="221" t="s">
        <v>112</v>
      </c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</row>
    <row r="6" spans="2:16" x14ac:dyDescent="0.55000000000000004">
      <c r="B6" s="221" t="s">
        <v>48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</row>
    <row r="7" spans="2:16" x14ac:dyDescent="0.55000000000000004"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2:16" x14ac:dyDescent="0.55000000000000004">
      <c r="B8" s="236" t="s">
        <v>55</v>
      </c>
      <c r="C8" s="236" t="s">
        <v>56</v>
      </c>
      <c r="D8" s="240" t="s">
        <v>2</v>
      </c>
      <c r="E8" s="241"/>
      <c r="F8" s="242"/>
      <c r="G8" s="252" t="s">
        <v>92</v>
      </c>
      <c r="H8" s="252"/>
      <c r="I8" s="252" t="s">
        <v>93</v>
      </c>
      <c r="J8" s="252"/>
      <c r="K8" s="252" t="s">
        <v>94</v>
      </c>
      <c r="L8" s="252"/>
      <c r="M8" s="252" t="s">
        <v>95</v>
      </c>
      <c r="N8" s="252"/>
      <c r="O8" s="236" t="s">
        <v>37</v>
      </c>
      <c r="P8" s="236" t="s">
        <v>58</v>
      </c>
    </row>
    <row r="9" spans="2:16" x14ac:dyDescent="0.55000000000000004">
      <c r="B9" s="238"/>
      <c r="C9" s="239"/>
      <c r="D9" s="246"/>
      <c r="E9" s="247"/>
      <c r="F9" s="248"/>
      <c r="G9" s="129">
        <v>0.4</v>
      </c>
      <c r="H9" s="131">
        <v>0.01</v>
      </c>
      <c r="I9" s="129">
        <v>0.24</v>
      </c>
      <c r="J9" s="131">
        <v>0.01</v>
      </c>
      <c r="K9" s="129">
        <v>0.14000000000000001</v>
      </c>
      <c r="L9" s="131">
        <v>0.01</v>
      </c>
      <c r="M9" s="129">
        <v>0.22</v>
      </c>
      <c r="N9" s="131">
        <v>0.01</v>
      </c>
      <c r="O9" s="238"/>
      <c r="P9" s="238"/>
    </row>
    <row r="10" spans="2:16" x14ac:dyDescent="0.55000000000000004">
      <c r="B10" s="134">
        <v>1</v>
      </c>
      <c r="C10" s="253">
        <v>68107301089</v>
      </c>
      <c r="D10" s="258" t="s">
        <v>99</v>
      </c>
      <c r="E10" s="259" t="s">
        <v>272</v>
      </c>
      <c r="F10" s="260" t="s">
        <v>273</v>
      </c>
      <c r="G10" s="132">
        <f>VLOOKUP(C$10,รายละเอียด,6,1)+VLOOKUP(C$10,รายละเอียด,8,1)+VLOOKUP(C$10,รายละเอียด,10,1)</f>
        <v>40</v>
      </c>
      <c r="H10" s="133">
        <f>(G10*1)/40</f>
        <v>1</v>
      </c>
      <c r="I10" s="132">
        <f>VLOOKUP(C10,รายละเอียด,12,1)+VLOOKUP(C10,รายละเอียด,17,1)</f>
        <v>24</v>
      </c>
      <c r="J10" s="133">
        <f>(I10*1)/24</f>
        <v>1</v>
      </c>
      <c r="K10" s="132">
        <f>VLOOKUP(C$10,รายละเอียด,14,1)</f>
        <v>14</v>
      </c>
      <c r="L10" s="133">
        <f>(K10*1)/14</f>
        <v>1</v>
      </c>
      <c r="M10" s="132">
        <f>VLOOKUP(C$10,รายละเอียด,19,1)+VLOOKUP(C$10,รายละเอียด,21,1)</f>
        <v>22</v>
      </c>
      <c r="N10" s="133">
        <f>(M10*1)/22</f>
        <v>1</v>
      </c>
      <c r="O10" s="130"/>
      <c r="P10" s="130"/>
    </row>
    <row r="11" spans="2:16" x14ac:dyDescent="0.55000000000000004">
      <c r="B11" s="134">
        <v>2</v>
      </c>
      <c r="C11" s="257">
        <v>68107301090</v>
      </c>
      <c r="D11" s="254" t="s">
        <v>99</v>
      </c>
      <c r="E11" s="255" t="s">
        <v>274</v>
      </c>
      <c r="F11" s="256" t="s">
        <v>275</v>
      </c>
      <c r="G11" s="130"/>
      <c r="H11" s="130"/>
      <c r="I11" s="130"/>
      <c r="J11" s="130"/>
      <c r="K11" s="130"/>
      <c r="L11" s="130"/>
      <c r="M11" s="130"/>
      <c r="N11" s="130"/>
      <c r="O11" s="130"/>
      <c r="P11" s="130"/>
    </row>
    <row r="12" spans="2:16" x14ac:dyDescent="0.55000000000000004">
      <c r="B12" s="134">
        <v>3</v>
      </c>
      <c r="C12" s="253">
        <v>68107301091</v>
      </c>
      <c r="D12" s="264" t="s">
        <v>99</v>
      </c>
      <c r="E12" s="265" t="s">
        <v>276</v>
      </c>
      <c r="F12" s="266" t="s">
        <v>277</v>
      </c>
      <c r="G12" s="130"/>
      <c r="H12" s="130"/>
      <c r="I12" s="130"/>
      <c r="J12" s="130"/>
      <c r="K12" s="130"/>
      <c r="L12" s="130"/>
      <c r="M12" s="130"/>
      <c r="N12" s="130"/>
      <c r="O12" s="130"/>
      <c r="P12" s="130"/>
    </row>
    <row r="13" spans="2:16" ht="21" customHeight="1" x14ac:dyDescent="0.55000000000000004">
      <c r="B13" s="134">
        <v>4</v>
      </c>
      <c r="C13" s="257">
        <v>68107301092</v>
      </c>
      <c r="D13" s="258" t="s">
        <v>99</v>
      </c>
      <c r="E13" s="259" t="s">
        <v>278</v>
      </c>
      <c r="F13" s="260" t="s">
        <v>279</v>
      </c>
      <c r="G13" s="130"/>
      <c r="H13" s="130"/>
      <c r="I13" s="130"/>
      <c r="J13" s="130"/>
      <c r="K13" s="130"/>
      <c r="L13" s="130"/>
      <c r="M13" s="130"/>
      <c r="N13" s="130"/>
      <c r="O13" s="130"/>
      <c r="P13" s="130"/>
    </row>
    <row r="14" spans="2:16" ht="21" customHeight="1" x14ac:dyDescent="0.55000000000000004">
      <c r="B14" s="134">
        <v>5</v>
      </c>
      <c r="C14" s="253">
        <v>68107301093</v>
      </c>
      <c r="D14" s="254" t="s">
        <v>99</v>
      </c>
      <c r="E14" s="255" t="s">
        <v>280</v>
      </c>
      <c r="F14" s="256" t="s">
        <v>281</v>
      </c>
      <c r="G14" s="130"/>
      <c r="H14" s="130"/>
      <c r="I14" s="130"/>
      <c r="J14" s="130"/>
      <c r="K14" s="130"/>
      <c r="L14" s="130"/>
      <c r="M14" s="130"/>
      <c r="N14" s="130"/>
      <c r="O14" s="130"/>
      <c r="P14" s="130"/>
    </row>
    <row r="15" spans="2:16" ht="21" customHeight="1" x14ac:dyDescent="0.55000000000000004">
      <c r="B15" s="134">
        <v>6</v>
      </c>
      <c r="C15" s="257">
        <v>68107301094</v>
      </c>
      <c r="D15" s="264" t="s">
        <v>99</v>
      </c>
      <c r="E15" s="265" t="s">
        <v>282</v>
      </c>
      <c r="F15" s="266" t="s">
        <v>283</v>
      </c>
      <c r="G15" s="130"/>
      <c r="H15" s="130"/>
      <c r="I15" s="130"/>
      <c r="J15" s="130"/>
      <c r="K15" s="130"/>
      <c r="L15" s="130"/>
      <c r="M15" s="130"/>
      <c r="N15" s="130"/>
      <c r="O15" s="130"/>
      <c r="P15" s="130"/>
    </row>
    <row r="16" spans="2:16" ht="21" customHeight="1" x14ac:dyDescent="0.55000000000000004">
      <c r="B16" s="134">
        <v>7</v>
      </c>
      <c r="C16" s="253">
        <v>68107301095</v>
      </c>
      <c r="D16" s="258" t="s">
        <v>99</v>
      </c>
      <c r="E16" s="259" t="s">
        <v>284</v>
      </c>
      <c r="F16" s="260" t="s">
        <v>285</v>
      </c>
      <c r="G16" s="130"/>
      <c r="H16" s="130"/>
      <c r="I16" s="130"/>
      <c r="J16" s="130"/>
      <c r="K16" s="130"/>
      <c r="L16" s="130"/>
      <c r="M16" s="130"/>
      <c r="N16" s="130"/>
      <c r="O16" s="130"/>
      <c r="P16" s="130"/>
    </row>
    <row r="17" spans="2:16" ht="21" customHeight="1" x14ac:dyDescent="0.55000000000000004">
      <c r="B17" s="134">
        <v>8</v>
      </c>
      <c r="C17" s="257">
        <v>68107301096</v>
      </c>
      <c r="D17" s="254" t="s">
        <v>99</v>
      </c>
      <c r="E17" s="255" t="s">
        <v>286</v>
      </c>
      <c r="F17" s="256" t="s">
        <v>287</v>
      </c>
      <c r="G17" s="130"/>
      <c r="H17" s="130"/>
      <c r="I17" s="130"/>
      <c r="J17" s="130"/>
      <c r="K17" s="130"/>
      <c r="L17" s="130"/>
      <c r="M17" s="130"/>
      <c r="N17" s="130"/>
      <c r="O17" s="130"/>
      <c r="P17" s="130"/>
    </row>
    <row r="18" spans="2:16" ht="21" customHeight="1" x14ac:dyDescent="0.55000000000000004">
      <c r="B18" s="134">
        <v>9</v>
      </c>
      <c r="C18" s="253">
        <v>68107301097</v>
      </c>
      <c r="D18" s="284" t="s">
        <v>99</v>
      </c>
      <c r="E18" s="285" t="s">
        <v>288</v>
      </c>
      <c r="F18" s="286" t="s">
        <v>289</v>
      </c>
      <c r="G18" s="130"/>
      <c r="H18" s="130"/>
      <c r="I18" s="130"/>
      <c r="J18" s="130"/>
      <c r="K18" s="130"/>
      <c r="L18" s="130"/>
      <c r="M18" s="130"/>
      <c r="N18" s="130"/>
      <c r="O18" s="130"/>
      <c r="P18" s="130"/>
    </row>
    <row r="19" spans="2:16" ht="21" customHeight="1" x14ac:dyDescent="0.55000000000000004">
      <c r="B19" s="134">
        <v>10</v>
      </c>
      <c r="C19" s="257">
        <v>68107301098</v>
      </c>
      <c r="D19" s="258" t="s">
        <v>99</v>
      </c>
      <c r="E19" s="259" t="s">
        <v>290</v>
      </c>
      <c r="F19" s="260" t="s">
        <v>291</v>
      </c>
      <c r="G19" s="130"/>
      <c r="H19" s="130"/>
      <c r="I19" s="130"/>
      <c r="J19" s="130"/>
      <c r="K19" s="130"/>
      <c r="L19" s="130"/>
      <c r="M19" s="130"/>
      <c r="N19" s="130"/>
      <c r="O19" s="130"/>
      <c r="P19" s="130"/>
    </row>
    <row r="20" spans="2:16" ht="21" customHeight="1" x14ac:dyDescent="0.55000000000000004">
      <c r="B20" s="134">
        <v>11</v>
      </c>
      <c r="C20" s="253">
        <v>68107301099</v>
      </c>
      <c r="D20" s="287" t="s">
        <v>99</v>
      </c>
      <c r="E20" s="288" t="s">
        <v>292</v>
      </c>
      <c r="F20" s="289" t="s">
        <v>293</v>
      </c>
      <c r="G20" s="130"/>
      <c r="H20" s="130"/>
      <c r="I20" s="130"/>
      <c r="J20" s="130"/>
      <c r="K20" s="130"/>
      <c r="L20" s="130"/>
      <c r="M20" s="130"/>
      <c r="N20" s="130"/>
      <c r="O20" s="130"/>
      <c r="P20" s="130"/>
    </row>
    <row r="21" spans="2:16" ht="21" customHeight="1" x14ac:dyDescent="0.55000000000000004">
      <c r="B21" s="134">
        <v>12</v>
      </c>
      <c r="C21" s="257">
        <v>68107301100</v>
      </c>
      <c r="D21" s="264" t="s">
        <v>99</v>
      </c>
      <c r="E21" s="265" t="s">
        <v>294</v>
      </c>
      <c r="F21" s="266" t="s">
        <v>295</v>
      </c>
      <c r="G21" s="130"/>
      <c r="H21" s="130"/>
      <c r="I21" s="130"/>
      <c r="J21" s="130"/>
      <c r="K21" s="130"/>
      <c r="L21" s="130"/>
      <c r="M21" s="130"/>
      <c r="N21" s="130"/>
      <c r="O21" s="130"/>
      <c r="P21" s="130"/>
    </row>
    <row r="22" spans="2:16" ht="21" customHeight="1" x14ac:dyDescent="0.55000000000000004">
      <c r="B22" s="134">
        <v>13</v>
      </c>
      <c r="C22" s="253">
        <v>68107301101</v>
      </c>
      <c r="D22" s="258" t="s">
        <v>99</v>
      </c>
      <c r="E22" s="259" t="s">
        <v>296</v>
      </c>
      <c r="F22" s="260" t="s">
        <v>297</v>
      </c>
      <c r="G22" s="130"/>
      <c r="H22" s="130"/>
      <c r="I22" s="130"/>
      <c r="J22" s="130"/>
      <c r="K22" s="130"/>
      <c r="L22" s="130"/>
      <c r="M22" s="130"/>
      <c r="N22" s="130"/>
      <c r="O22" s="130"/>
      <c r="P22" s="130"/>
    </row>
    <row r="23" spans="2:16" ht="21" customHeight="1" x14ac:dyDescent="0.55000000000000004">
      <c r="B23" s="134">
        <v>14</v>
      </c>
      <c r="C23" s="257">
        <v>68107301102</v>
      </c>
      <c r="D23" s="254" t="s">
        <v>99</v>
      </c>
      <c r="E23" s="255" t="s">
        <v>298</v>
      </c>
      <c r="F23" s="256" t="s">
        <v>299</v>
      </c>
      <c r="G23" s="130"/>
      <c r="H23" s="130"/>
      <c r="I23" s="130"/>
      <c r="J23" s="130"/>
      <c r="K23" s="130"/>
      <c r="L23" s="130"/>
      <c r="M23" s="130"/>
      <c r="N23" s="130"/>
      <c r="O23" s="130"/>
      <c r="P23" s="130"/>
    </row>
    <row r="24" spans="2:16" ht="21" customHeight="1" x14ac:dyDescent="0.55000000000000004">
      <c r="B24" s="134">
        <v>15</v>
      </c>
      <c r="C24" s="253">
        <v>68107301103</v>
      </c>
      <c r="D24" s="264" t="s">
        <v>99</v>
      </c>
      <c r="E24" s="265" t="s">
        <v>298</v>
      </c>
      <c r="F24" s="266" t="s">
        <v>300</v>
      </c>
      <c r="G24" s="130"/>
      <c r="H24" s="130"/>
      <c r="I24" s="130"/>
      <c r="J24" s="130"/>
      <c r="K24" s="130"/>
      <c r="L24" s="130"/>
      <c r="M24" s="130"/>
      <c r="N24" s="130"/>
      <c r="O24" s="130"/>
      <c r="P24" s="130"/>
    </row>
    <row r="25" spans="2:16" ht="21" customHeight="1" x14ac:dyDescent="0.55000000000000004">
      <c r="B25" s="134">
        <v>16</v>
      </c>
      <c r="C25" s="257">
        <v>68107301104</v>
      </c>
      <c r="D25" s="258" t="s">
        <v>99</v>
      </c>
      <c r="E25" s="259" t="s">
        <v>301</v>
      </c>
      <c r="F25" s="260" t="s">
        <v>302</v>
      </c>
      <c r="G25" s="130"/>
      <c r="H25" s="130"/>
      <c r="I25" s="130"/>
      <c r="J25" s="130"/>
      <c r="K25" s="130"/>
      <c r="L25" s="130"/>
      <c r="M25" s="130"/>
      <c r="N25" s="130"/>
      <c r="O25" s="130"/>
      <c r="P25" s="130"/>
    </row>
    <row r="26" spans="2:16" ht="21" customHeight="1" x14ac:dyDescent="0.55000000000000004">
      <c r="B26" s="134">
        <v>17</v>
      </c>
      <c r="C26" s="253">
        <v>68107301105</v>
      </c>
      <c r="D26" s="254" t="s">
        <v>99</v>
      </c>
      <c r="E26" s="255" t="s">
        <v>303</v>
      </c>
      <c r="F26" s="256" t="s">
        <v>304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</row>
    <row r="27" spans="2:16" ht="21" customHeight="1" x14ac:dyDescent="0.55000000000000004">
      <c r="B27" s="134">
        <v>18</v>
      </c>
      <c r="C27" s="257">
        <v>68107301106</v>
      </c>
      <c r="D27" s="264" t="s">
        <v>99</v>
      </c>
      <c r="E27" s="265" t="s">
        <v>303</v>
      </c>
      <c r="F27" s="266" t="s">
        <v>305</v>
      </c>
      <c r="G27" s="130"/>
      <c r="H27" s="130"/>
      <c r="I27" s="130"/>
      <c r="J27" s="130"/>
      <c r="K27" s="130"/>
      <c r="L27" s="130"/>
      <c r="M27" s="130"/>
      <c r="N27" s="130"/>
      <c r="O27" s="130"/>
      <c r="P27" s="130"/>
    </row>
    <row r="28" spans="2:16" ht="21" customHeight="1" x14ac:dyDescent="0.55000000000000004">
      <c r="B28" s="134">
        <v>19</v>
      </c>
      <c r="C28" s="253">
        <v>68107301107</v>
      </c>
      <c r="D28" s="258" t="s">
        <v>99</v>
      </c>
      <c r="E28" s="259" t="s">
        <v>306</v>
      </c>
      <c r="F28" s="260" t="s">
        <v>307</v>
      </c>
      <c r="G28" s="130"/>
      <c r="H28" s="130"/>
      <c r="I28" s="130"/>
      <c r="J28" s="130"/>
      <c r="K28" s="130"/>
      <c r="L28" s="130"/>
      <c r="M28" s="130"/>
      <c r="N28" s="130"/>
      <c r="O28" s="130"/>
      <c r="P28" s="130"/>
    </row>
    <row r="29" spans="2:16" ht="21" customHeight="1" x14ac:dyDescent="0.55000000000000004">
      <c r="B29" s="134">
        <v>20</v>
      </c>
      <c r="C29" s="257">
        <v>68107301108</v>
      </c>
      <c r="D29" s="267" t="s">
        <v>99</v>
      </c>
      <c r="E29" s="268" t="s">
        <v>308</v>
      </c>
      <c r="F29" s="269" t="s">
        <v>309</v>
      </c>
      <c r="G29" s="130"/>
      <c r="H29" s="130"/>
      <c r="I29" s="130"/>
      <c r="J29" s="130"/>
      <c r="K29" s="130"/>
      <c r="L29" s="130"/>
      <c r="M29" s="130"/>
      <c r="N29" s="130"/>
      <c r="O29" s="130"/>
      <c r="P29" s="130"/>
    </row>
    <row r="30" spans="2:16" ht="21" customHeight="1" x14ac:dyDescent="0.55000000000000004">
      <c r="B30" s="134">
        <v>21</v>
      </c>
      <c r="C30" s="253">
        <v>68107301109</v>
      </c>
      <c r="D30" s="264" t="s">
        <v>99</v>
      </c>
      <c r="E30" s="265" t="s">
        <v>310</v>
      </c>
      <c r="F30" s="266" t="s">
        <v>311</v>
      </c>
      <c r="G30" s="130"/>
      <c r="H30" s="130"/>
      <c r="I30" s="130"/>
      <c r="J30" s="130"/>
      <c r="K30" s="130"/>
      <c r="L30" s="130"/>
      <c r="M30" s="130"/>
      <c r="N30" s="130"/>
      <c r="O30" s="130"/>
      <c r="P30" s="130"/>
    </row>
    <row r="31" spans="2:16" ht="21" customHeight="1" x14ac:dyDescent="0.55000000000000004">
      <c r="B31" s="134">
        <v>22</v>
      </c>
      <c r="C31" s="257">
        <v>68107301110</v>
      </c>
      <c r="D31" s="258" t="s">
        <v>99</v>
      </c>
      <c r="E31" s="259" t="s">
        <v>312</v>
      </c>
      <c r="F31" s="260" t="s">
        <v>313</v>
      </c>
      <c r="G31" s="130"/>
      <c r="H31" s="130"/>
      <c r="I31" s="130"/>
      <c r="J31" s="130"/>
      <c r="K31" s="130"/>
      <c r="L31" s="130"/>
      <c r="M31" s="130"/>
      <c r="N31" s="130"/>
      <c r="O31" s="130"/>
      <c r="P31" s="130"/>
    </row>
    <row r="32" spans="2:16" ht="21" customHeight="1" x14ac:dyDescent="0.55000000000000004">
      <c r="B32" s="134">
        <v>23</v>
      </c>
      <c r="C32" s="253">
        <v>68107301111</v>
      </c>
      <c r="D32" s="267" t="s">
        <v>99</v>
      </c>
      <c r="E32" s="268" t="s">
        <v>314</v>
      </c>
      <c r="F32" s="269" t="s">
        <v>315</v>
      </c>
      <c r="G32" s="130"/>
      <c r="H32" s="130"/>
      <c r="I32" s="130"/>
      <c r="J32" s="130"/>
      <c r="K32" s="130"/>
      <c r="L32" s="130"/>
      <c r="M32" s="130"/>
      <c r="N32" s="130"/>
      <c r="O32" s="130"/>
      <c r="P32" s="130"/>
    </row>
    <row r="33" spans="2:16" ht="21" customHeight="1" x14ac:dyDescent="0.55000000000000004">
      <c r="B33" s="134">
        <v>24</v>
      </c>
      <c r="C33" s="257">
        <v>68107301112</v>
      </c>
      <c r="D33" s="270" t="s">
        <v>99</v>
      </c>
      <c r="E33" s="271" t="s">
        <v>316</v>
      </c>
      <c r="F33" s="272" t="s">
        <v>107</v>
      </c>
      <c r="G33" s="130"/>
      <c r="H33" s="130"/>
      <c r="I33" s="130"/>
      <c r="J33" s="130"/>
      <c r="K33" s="130"/>
      <c r="L33" s="130"/>
      <c r="M33" s="130"/>
      <c r="N33" s="130"/>
      <c r="O33" s="130"/>
      <c r="P33" s="130"/>
    </row>
    <row r="34" spans="2:16" ht="21" customHeight="1" x14ac:dyDescent="0.55000000000000004">
      <c r="B34" s="134">
        <v>25</v>
      </c>
      <c r="C34" s="253">
        <v>68107301113</v>
      </c>
      <c r="D34" s="254" t="s">
        <v>99</v>
      </c>
      <c r="E34" s="255" t="s">
        <v>317</v>
      </c>
      <c r="F34" s="256" t="s">
        <v>318</v>
      </c>
      <c r="G34" s="130"/>
      <c r="H34" s="130"/>
      <c r="I34" s="130"/>
      <c r="J34" s="130"/>
      <c r="K34" s="130"/>
      <c r="L34" s="130"/>
      <c r="M34" s="130"/>
      <c r="N34" s="130"/>
      <c r="O34" s="130"/>
      <c r="P34" s="130"/>
    </row>
    <row r="35" spans="2:16" ht="21" customHeight="1" x14ac:dyDescent="0.55000000000000004">
      <c r="B35" s="134">
        <v>26</v>
      </c>
      <c r="C35" s="257">
        <v>68107301114</v>
      </c>
      <c r="D35" s="270" t="s">
        <v>99</v>
      </c>
      <c r="E35" s="271" t="s">
        <v>319</v>
      </c>
      <c r="F35" s="272" t="s">
        <v>320</v>
      </c>
      <c r="G35" s="130"/>
      <c r="H35" s="130"/>
      <c r="I35" s="130"/>
      <c r="J35" s="130"/>
      <c r="K35" s="130"/>
      <c r="L35" s="130"/>
      <c r="M35" s="130"/>
      <c r="N35" s="130"/>
      <c r="O35" s="130"/>
      <c r="P35" s="130"/>
    </row>
    <row r="36" spans="2:16" ht="21" customHeight="1" x14ac:dyDescent="0.55000000000000004">
      <c r="B36" s="134">
        <v>27</v>
      </c>
      <c r="C36" s="253">
        <v>68107301115</v>
      </c>
      <c r="D36" s="254" t="s">
        <v>99</v>
      </c>
      <c r="E36" s="255" t="s">
        <v>321</v>
      </c>
      <c r="F36" s="256" t="s">
        <v>322</v>
      </c>
      <c r="G36" s="130"/>
      <c r="H36" s="130"/>
      <c r="I36" s="130"/>
      <c r="J36" s="130"/>
      <c r="K36" s="130"/>
      <c r="L36" s="130"/>
      <c r="M36" s="130"/>
      <c r="N36" s="130"/>
      <c r="O36" s="130"/>
      <c r="P36" s="130"/>
    </row>
    <row r="37" spans="2:16" ht="21" customHeight="1" x14ac:dyDescent="0.55000000000000004">
      <c r="B37" s="134">
        <v>28</v>
      </c>
      <c r="C37" s="257">
        <v>68107301116</v>
      </c>
      <c r="D37" s="290" t="s">
        <v>99</v>
      </c>
      <c r="E37" s="291" t="s">
        <v>323</v>
      </c>
      <c r="F37" s="292" t="s">
        <v>324</v>
      </c>
      <c r="G37" s="130"/>
      <c r="H37" s="130"/>
      <c r="I37" s="130"/>
      <c r="J37" s="130"/>
      <c r="K37" s="130"/>
      <c r="L37" s="130"/>
      <c r="M37" s="130"/>
      <c r="N37" s="130"/>
      <c r="O37" s="130"/>
      <c r="P37" s="130"/>
    </row>
    <row r="38" spans="2:16" ht="21" customHeight="1" x14ac:dyDescent="0.55000000000000004">
      <c r="B38" s="134">
        <v>29</v>
      </c>
      <c r="C38" s="253">
        <v>68107301117</v>
      </c>
      <c r="D38" s="254" t="s">
        <v>99</v>
      </c>
      <c r="E38" s="255" t="s">
        <v>325</v>
      </c>
      <c r="F38" s="256" t="s">
        <v>326</v>
      </c>
      <c r="G38" s="130"/>
      <c r="H38" s="130"/>
      <c r="I38" s="130"/>
      <c r="J38" s="130"/>
      <c r="K38" s="130"/>
      <c r="L38" s="130"/>
      <c r="M38" s="130"/>
      <c r="N38" s="130"/>
      <c r="O38" s="130"/>
      <c r="P38" s="130"/>
    </row>
    <row r="39" spans="2:16" ht="21" customHeight="1" x14ac:dyDescent="0.55000000000000004">
      <c r="B39" s="134">
        <v>30</v>
      </c>
      <c r="C39" s="257">
        <v>68107301118</v>
      </c>
      <c r="D39" s="264" t="s">
        <v>99</v>
      </c>
      <c r="E39" s="265" t="s">
        <v>327</v>
      </c>
      <c r="F39" s="266" t="s">
        <v>108</v>
      </c>
      <c r="G39" s="130"/>
      <c r="H39" s="130"/>
      <c r="I39" s="130"/>
      <c r="J39" s="130"/>
      <c r="K39" s="130"/>
      <c r="L39" s="130"/>
      <c r="M39" s="130"/>
      <c r="N39" s="130"/>
      <c r="O39" s="130"/>
      <c r="P39" s="130"/>
    </row>
    <row r="40" spans="2:16" ht="21" customHeight="1" x14ac:dyDescent="0.55000000000000004">
      <c r="B40" s="134">
        <v>31</v>
      </c>
      <c r="C40" s="253">
        <v>68107301119</v>
      </c>
      <c r="D40" s="258" t="s">
        <v>99</v>
      </c>
      <c r="E40" s="259" t="s">
        <v>328</v>
      </c>
      <c r="F40" s="260" t="s">
        <v>329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/>
    </row>
    <row r="41" spans="2:16" ht="21" customHeight="1" x14ac:dyDescent="0.55000000000000004">
      <c r="B41" s="134">
        <v>32</v>
      </c>
      <c r="C41" s="257">
        <v>68107301120</v>
      </c>
      <c r="D41" s="258" t="s">
        <v>99</v>
      </c>
      <c r="E41" s="259" t="s">
        <v>330</v>
      </c>
      <c r="F41" s="260" t="s">
        <v>331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</row>
    <row r="42" spans="2:16" ht="21" customHeight="1" x14ac:dyDescent="0.55000000000000004">
      <c r="B42" s="134">
        <v>33</v>
      </c>
      <c r="C42" s="253">
        <v>68107301121</v>
      </c>
      <c r="D42" s="254" t="s">
        <v>99</v>
      </c>
      <c r="E42" s="255" t="s">
        <v>332</v>
      </c>
      <c r="F42" s="256" t="s">
        <v>333</v>
      </c>
      <c r="G42" s="130"/>
      <c r="H42" s="130"/>
      <c r="I42" s="130"/>
      <c r="J42" s="130"/>
      <c r="K42" s="130"/>
      <c r="L42" s="130"/>
      <c r="M42" s="130"/>
      <c r="N42" s="130"/>
      <c r="O42" s="130"/>
      <c r="P42" s="130"/>
    </row>
    <row r="43" spans="2:16" ht="21" customHeight="1" x14ac:dyDescent="0.55000000000000004">
      <c r="B43" s="134">
        <v>34</v>
      </c>
      <c r="C43" s="257">
        <v>68107301122</v>
      </c>
      <c r="D43" s="264" t="s">
        <v>99</v>
      </c>
      <c r="E43" s="265" t="s">
        <v>334</v>
      </c>
      <c r="F43" s="266" t="s">
        <v>335</v>
      </c>
      <c r="G43" s="130"/>
      <c r="H43" s="130"/>
      <c r="I43" s="130"/>
      <c r="J43" s="130"/>
      <c r="K43" s="130"/>
      <c r="L43" s="130"/>
      <c r="M43" s="130"/>
      <c r="N43" s="130"/>
      <c r="O43" s="130"/>
      <c r="P43" s="130"/>
    </row>
    <row r="44" spans="2:16" ht="21" customHeight="1" x14ac:dyDescent="0.55000000000000004">
      <c r="B44" s="134">
        <v>35</v>
      </c>
      <c r="C44" s="253">
        <v>68107301123</v>
      </c>
      <c r="D44" s="264" t="s">
        <v>99</v>
      </c>
      <c r="E44" s="265" t="s">
        <v>105</v>
      </c>
      <c r="F44" s="266" t="s">
        <v>336</v>
      </c>
      <c r="G44" s="130"/>
      <c r="H44" s="130"/>
      <c r="I44" s="130"/>
      <c r="J44" s="130"/>
      <c r="K44" s="130"/>
      <c r="L44" s="130"/>
      <c r="M44" s="130"/>
      <c r="N44" s="130"/>
      <c r="O44" s="130"/>
      <c r="P44" s="130"/>
    </row>
    <row r="45" spans="2:16" ht="21" customHeight="1" x14ac:dyDescent="0.55000000000000004">
      <c r="B45" s="134">
        <v>36</v>
      </c>
      <c r="C45" s="257">
        <v>68107301124</v>
      </c>
      <c r="D45" s="270" t="s">
        <v>99</v>
      </c>
      <c r="E45" s="271" t="s">
        <v>337</v>
      </c>
      <c r="F45" s="272" t="s">
        <v>338</v>
      </c>
      <c r="G45" s="130"/>
      <c r="H45" s="130"/>
      <c r="I45" s="130"/>
      <c r="J45" s="130"/>
      <c r="K45" s="130"/>
      <c r="L45" s="130"/>
      <c r="M45" s="130"/>
      <c r="N45" s="130"/>
      <c r="O45" s="130"/>
      <c r="P45" s="130"/>
    </row>
    <row r="46" spans="2:16" ht="21" customHeight="1" x14ac:dyDescent="0.55000000000000004">
      <c r="B46" s="134">
        <v>37</v>
      </c>
      <c r="C46" s="253">
        <v>68107301125</v>
      </c>
      <c r="D46" s="254" t="s">
        <v>99</v>
      </c>
      <c r="E46" s="255" t="s">
        <v>339</v>
      </c>
      <c r="F46" s="256" t="s">
        <v>340</v>
      </c>
      <c r="G46" s="130"/>
      <c r="H46" s="130"/>
      <c r="I46" s="130"/>
      <c r="J46" s="130"/>
      <c r="K46" s="130"/>
      <c r="L46" s="130"/>
      <c r="M46" s="130"/>
      <c r="N46" s="130"/>
      <c r="O46" s="130"/>
      <c r="P46" s="130"/>
    </row>
    <row r="47" spans="2:16" ht="21" customHeight="1" x14ac:dyDescent="0.55000000000000004">
      <c r="B47" s="134">
        <v>38</v>
      </c>
      <c r="C47" s="257">
        <v>68107301126</v>
      </c>
      <c r="D47" s="270" t="s">
        <v>99</v>
      </c>
      <c r="E47" s="271" t="s">
        <v>341</v>
      </c>
      <c r="F47" s="272" t="s">
        <v>342</v>
      </c>
      <c r="G47" s="130"/>
      <c r="H47" s="130"/>
      <c r="I47" s="130"/>
      <c r="J47" s="130"/>
      <c r="K47" s="130"/>
      <c r="L47" s="130"/>
      <c r="M47" s="130"/>
      <c r="N47" s="130"/>
      <c r="O47" s="130"/>
      <c r="P47" s="130"/>
    </row>
    <row r="48" spans="2:16" ht="21" customHeight="1" x14ac:dyDescent="0.55000000000000004">
      <c r="B48" s="134">
        <v>39</v>
      </c>
      <c r="C48" s="253">
        <v>68107301127</v>
      </c>
      <c r="D48" s="254" t="s">
        <v>99</v>
      </c>
      <c r="E48" s="255" t="s">
        <v>343</v>
      </c>
      <c r="F48" s="256" t="s">
        <v>344</v>
      </c>
      <c r="G48" s="130"/>
      <c r="H48" s="130"/>
      <c r="I48" s="130"/>
      <c r="J48" s="130"/>
      <c r="K48" s="130"/>
      <c r="L48" s="130"/>
      <c r="M48" s="130"/>
      <c r="N48" s="130"/>
      <c r="O48" s="130"/>
      <c r="P48" s="130"/>
    </row>
    <row r="49" spans="2:16" ht="21" customHeight="1" x14ac:dyDescent="0.55000000000000004">
      <c r="B49" s="134">
        <v>40</v>
      </c>
      <c r="C49" s="257">
        <v>68107301128</v>
      </c>
      <c r="D49" s="270" t="s">
        <v>99</v>
      </c>
      <c r="E49" s="271" t="s">
        <v>345</v>
      </c>
      <c r="F49" s="272" t="s">
        <v>346</v>
      </c>
      <c r="G49" s="130"/>
      <c r="H49" s="130"/>
      <c r="I49" s="130"/>
      <c r="J49" s="130"/>
      <c r="K49" s="130"/>
      <c r="L49" s="130"/>
      <c r="M49" s="130"/>
      <c r="N49" s="130"/>
      <c r="O49" s="130"/>
      <c r="P49" s="130"/>
    </row>
    <row r="50" spans="2:16" ht="21" customHeight="1" x14ac:dyDescent="0.55000000000000004">
      <c r="B50" s="134">
        <v>41</v>
      </c>
      <c r="C50" s="253">
        <v>68107301129</v>
      </c>
      <c r="D50" s="267" t="s">
        <v>99</v>
      </c>
      <c r="E50" s="268" t="s">
        <v>347</v>
      </c>
      <c r="F50" s="269" t="s">
        <v>348</v>
      </c>
      <c r="G50" s="130"/>
      <c r="H50" s="130"/>
      <c r="I50" s="130"/>
      <c r="J50" s="130"/>
      <c r="K50" s="130"/>
      <c r="L50" s="130"/>
      <c r="M50" s="130"/>
      <c r="N50" s="130"/>
      <c r="O50" s="130"/>
      <c r="P50" s="130"/>
    </row>
    <row r="51" spans="2:16" ht="21" customHeight="1" x14ac:dyDescent="0.55000000000000004">
      <c r="B51" s="134">
        <v>42</v>
      </c>
      <c r="C51" s="257">
        <v>68107301130</v>
      </c>
      <c r="D51" s="270" t="s">
        <v>99</v>
      </c>
      <c r="E51" s="271" t="s">
        <v>349</v>
      </c>
      <c r="F51" s="272" t="s">
        <v>350</v>
      </c>
      <c r="G51" s="130"/>
      <c r="H51" s="130"/>
      <c r="I51" s="130"/>
      <c r="J51" s="130"/>
      <c r="K51" s="130"/>
      <c r="L51" s="130"/>
      <c r="M51" s="130"/>
      <c r="N51" s="130"/>
      <c r="O51" s="130"/>
      <c r="P51" s="130"/>
    </row>
    <row r="52" spans="2:16" ht="21" customHeight="1" x14ac:dyDescent="0.55000000000000004">
      <c r="B52" s="134">
        <v>43</v>
      </c>
      <c r="C52" s="253">
        <v>68107301131</v>
      </c>
      <c r="D52" s="254" t="s">
        <v>99</v>
      </c>
      <c r="E52" s="255" t="s">
        <v>106</v>
      </c>
      <c r="F52" s="256" t="s">
        <v>351</v>
      </c>
      <c r="G52" s="130"/>
      <c r="H52" s="130"/>
      <c r="I52" s="130"/>
      <c r="J52" s="130"/>
      <c r="K52" s="130"/>
      <c r="L52" s="130"/>
      <c r="M52" s="130"/>
      <c r="N52" s="130"/>
      <c r="O52" s="130"/>
      <c r="P52" s="130"/>
    </row>
    <row r="53" spans="2:16" ht="21" customHeight="1" x14ac:dyDescent="0.55000000000000004">
      <c r="B53" s="134">
        <v>44</v>
      </c>
      <c r="C53" s="257">
        <v>68107301132</v>
      </c>
      <c r="D53" s="264" t="s">
        <v>99</v>
      </c>
      <c r="E53" s="265" t="s">
        <v>352</v>
      </c>
      <c r="F53" s="266" t="s">
        <v>353</v>
      </c>
      <c r="G53" s="130"/>
      <c r="H53" s="130"/>
      <c r="I53" s="130"/>
      <c r="J53" s="130"/>
      <c r="K53" s="130"/>
      <c r="L53" s="130"/>
      <c r="M53" s="130"/>
      <c r="N53" s="130"/>
      <c r="O53" s="130"/>
      <c r="P53" s="130"/>
    </row>
    <row r="54" spans="2:16" ht="21" customHeight="1" x14ac:dyDescent="0.55000000000000004">
      <c r="B54" s="134">
        <v>45</v>
      </c>
      <c r="C54" s="253">
        <v>68107301133</v>
      </c>
      <c r="D54" s="258" t="s">
        <v>99</v>
      </c>
      <c r="E54" s="259" t="s">
        <v>354</v>
      </c>
      <c r="F54" s="260" t="s">
        <v>100</v>
      </c>
      <c r="G54" s="130"/>
      <c r="H54" s="130"/>
      <c r="I54" s="130"/>
      <c r="J54" s="130"/>
      <c r="K54" s="130"/>
      <c r="L54" s="130"/>
      <c r="M54" s="130"/>
      <c r="N54" s="130"/>
      <c r="O54" s="130"/>
      <c r="P54" s="130"/>
    </row>
    <row r="55" spans="2:16" ht="21" customHeight="1" x14ac:dyDescent="0.55000000000000004">
      <c r="B55" s="134">
        <v>46</v>
      </c>
      <c r="C55" s="257">
        <v>68107301134</v>
      </c>
      <c r="D55" s="254" t="s">
        <v>99</v>
      </c>
      <c r="E55" s="255" t="s">
        <v>355</v>
      </c>
      <c r="F55" s="256" t="s">
        <v>356</v>
      </c>
      <c r="G55" s="130"/>
      <c r="H55" s="130"/>
      <c r="I55" s="130"/>
      <c r="J55" s="130"/>
      <c r="K55" s="130"/>
      <c r="L55" s="130"/>
      <c r="M55" s="130"/>
      <c r="N55" s="130"/>
      <c r="O55" s="130"/>
      <c r="P55" s="130"/>
    </row>
    <row r="56" spans="2:16" ht="21" customHeight="1" x14ac:dyDescent="0.55000000000000004">
      <c r="B56" s="134">
        <v>47</v>
      </c>
      <c r="C56" s="253">
        <v>68107301135</v>
      </c>
      <c r="D56" s="270" t="s">
        <v>99</v>
      </c>
      <c r="E56" s="271" t="s">
        <v>357</v>
      </c>
      <c r="F56" s="272" t="s">
        <v>358</v>
      </c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2:16" ht="21" customHeight="1" x14ac:dyDescent="0.55000000000000004">
      <c r="B57" s="134">
        <v>48</v>
      </c>
      <c r="C57" s="257">
        <v>68107301136</v>
      </c>
      <c r="D57" s="267" t="s">
        <v>99</v>
      </c>
      <c r="E57" s="268" t="s">
        <v>359</v>
      </c>
      <c r="F57" s="269" t="s">
        <v>360</v>
      </c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2:16" ht="21" customHeight="1" x14ac:dyDescent="0.55000000000000004">
      <c r="B58" s="134">
        <v>49</v>
      </c>
      <c r="C58" s="253">
        <v>68107301137</v>
      </c>
      <c r="D58" s="293" t="s">
        <v>99</v>
      </c>
      <c r="E58" s="294" t="s">
        <v>361</v>
      </c>
      <c r="F58" s="295" t="s">
        <v>362</v>
      </c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2:16" ht="21" customHeight="1" x14ac:dyDescent="0.55000000000000004">
      <c r="B59" s="134">
        <v>50</v>
      </c>
      <c r="C59" s="257">
        <v>68107301138</v>
      </c>
      <c r="D59" s="254" t="s">
        <v>99</v>
      </c>
      <c r="E59" s="255" t="s">
        <v>363</v>
      </c>
      <c r="F59" s="256" t="s">
        <v>364</v>
      </c>
      <c r="G59" s="130"/>
      <c r="H59" s="130"/>
      <c r="I59" s="130"/>
      <c r="J59" s="130"/>
      <c r="K59" s="130"/>
      <c r="L59" s="130"/>
      <c r="M59" s="130"/>
      <c r="N59" s="130"/>
      <c r="O59" s="130"/>
      <c r="P59" s="130"/>
    </row>
    <row r="60" spans="2:16" ht="21" customHeight="1" x14ac:dyDescent="0.55000000000000004">
      <c r="B60" s="134">
        <v>51</v>
      </c>
      <c r="C60" s="253">
        <v>68107301139</v>
      </c>
      <c r="D60" s="270" t="s">
        <v>99</v>
      </c>
      <c r="E60" s="271" t="s">
        <v>365</v>
      </c>
      <c r="F60" s="272" t="s">
        <v>366</v>
      </c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2:16" ht="21" customHeight="1" x14ac:dyDescent="0.55000000000000004">
      <c r="B61" s="134">
        <v>52</v>
      </c>
      <c r="C61" s="257">
        <v>68107301140</v>
      </c>
      <c r="D61" s="287" t="s">
        <v>99</v>
      </c>
      <c r="E61" s="288" t="s">
        <v>367</v>
      </c>
      <c r="F61" s="289" t="s">
        <v>368</v>
      </c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  <row r="62" spans="2:16" ht="21" customHeight="1" x14ac:dyDescent="0.55000000000000004">
      <c r="B62" s="134">
        <v>53</v>
      </c>
      <c r="C62" s="253">
        <v>68107301141</v>
      </c>
      <c r="D62" s="270" t="s">
        <v>99</v>
      </c>
      <c r="E62" s="271" t="s">
        <v>369</v>
      </c>
      <c r="F62" s="272" t="s">
        <v>370</v>
      </c>
      <c r="G62" s="130"/>
      <c r="H62" s="130"/>
      <c r="I62" s="130"/>
      <c r="J62" s="130"/>
      <c r="K62" s="130"/>
      <c r="L62" s="130"/>
      <c r="M62" s="130"/>
      <c r="N62" s="130"/>
      <c r="O62" s="130"/>
      <c r="P62" s="130"/>
    </row>
    <row r="63" spans="2:16" ht="21" customHeight="1" x14ac:dyDescent="0.55000000000000004">
      <c r="B63" s="134">
        <v>54</v>
      </c>
      <c r="C63" s="257">
        <v>68107301142</v>
      </c>
      <c r="D63" s="261" t="s">
        <v>99</v>
      </c>
      <c r="E63" s="262" t="s">
        <v>371</v>
      </c>
      <c r="F63" s="263" t="s">
        <v>372</v>
      </c>
      <c r="G63" s="130"/>
      <c r="H63" s="130"/>
      <c r="I63" s="130"/>
      <c r="J63" s="130"/>
      <c r="K63" s="130"/>
      <c r="L63" s="130"/>
      <c r="M63" s="130"/>
      <c r="N63" s="130"/>
      <c r="O63" s="130"/>
      <c r="P63" s="130"/>
    </row>
    <row r="64" spans="2:16" ht="21" customHeight="1" x14ac:dyDescent="0.55000000000000004">
      <c r="B64" s="134">
        <v>55</v>
      </c>
      <c r="C64" s="253">
        <v>68107301143</v>
      </c>
      <c r="D64" s="270" t="s">
        <v>99</v>
      </c>
      <c r="E64" s="271" t="s">
        <v>373</v>
      </c>
      <c r="F64" s="272" t="s">
        <v>374</v>
      </c>
      <c r="G64" s="130"/>
      <c r="H64" s="130"/>
      <c r="I64" s="130"/>
      <c r="J64" s="130"/>
      <c r="K64" s="130"/>
      <c r="L64" s="130"/>
      <c r="M64" s="130"/>
      <c r="N64" s="130"/>
      <c r="O64" s="130"/>
      <c r="P64" s="130"/>
    </row>
    <row r="65" spans="2:16" ht="21" customHeight="1" x14ac:dyDescent="0.55000000000000004">
      <c r="B65" s="134">
        <v>56</v>
      </c>
      <c r="C65" s="257">
        <v>68107301144</v>
      </c>
      <c r="D65" s="254" t="s">
        <v>99</v>
      </c>
      <c r="E65" s="255" t="s">
        <v>375</v>
      </c>
      <c r="F65" s="256" t="s">
        <v>376</v>
      </c>
      <c r="G65" s="130"/>
      <c r="H65" s="130"/>
      <c r="I65" s="130"/>
      <c r="J65" s="130"/>
      <c r="K65" s="130"/>
      <c r="L65" s="130"/>
      <c r="M65" s="130"/>
      <c r="N65" s="130"/>
      <c r="O65" s="130"/>
      <c r="P65" s="130"/>
    </row>
    <row r="66" spans="2:16" ht="21" customHeight="1" x14ac:dyDescent="0.55000000000000004">
      <c r="B66" s="134">
        <v>57</v>
      </c>
      <c r="C66" s="253">
        <v>68107301145</v>
      </c>
      <c r="D66" s="270" t="s">
        <v>99</v>
      </c>
      <c r="E66" s="271" t="s">
        <v>377</v>
      </c>
      <c r="F66" s="272" t="s">
        <v>378</v>
      </c>
      <c r="G66" s="130"/>
      <c r="H66" s="130"/>
      <c r="I66" s="130"/>
      <c r="J66" s="130"/>
      <c r="K66" s="130"/>
      <c r="L66" s="130"/>
      <c r="M66" s="130"/>
      <c r="N66" s="130"/>
      <c r="O66" s="130"/>
      <c r="P66" s="130"/>
    </row>
    <row r="67" spans="2:16" ht="21" customHeight="1" x14ac:dyDescent="0.55000000000000004">
      <c r="B67" s="134">
        <v>58</v>
      </c>
      <c r="C67" s="257">
        <v>68107301146</v>
      </c>
      <c r="D67" s="254" t="s">
        <v>99</v>
      </c>
      <c r="E67" s="255" t="s">
        <v>377</v>
      </c>
      <c r="F67" s="256" t="s">
        <v>379</v>
      </c>
      <c r="G67" s="130"/>
      <c r="H67" s="130"/>
      <c r="I67" s="130"/>
      <c r="J67" s="130"/>
      <c r="K67" s="130"/>
      <c r="L67" s="130"/>
      <c r="M67" s="130"/>
      <c r="N67" s="130"/>
      <c r="O67" s="130"/>
      <c r="P67" s="130"/>
    </row>
    <row r="68" spans="2:16" ht="21" customHeight="1" x14ac:dyDescent="0.55000000000000004">
      <c r="B68" s="134">
        <v>59</v>
      </c>
      <c r="C68" s="253">
        <v>68107301147</v>
      </c>
      <c r="D68" s="270" t="s">
        <v>99</v>
      </c>
      <c r="E68" s="271" t="s">
        <v>380</v>
      </c>
      <c r="F68" s="272" t="s">
        <v>381</v>
      </c>
      <c r="G68" s="130"/>
      <c r="H68" s="130"/>
      <c r="I68" s="130"/>
      <c r="J68" s="130"/>
      <c r="K68" s="130"/>
      <c r="L68" s="130"/>
      <c r="M68" s="130"/>
      <c r="N68" s="130"/>
      <c r="O68" s="130"/>
      <c r="P68" s="130"/>
    </row>
    <row r="69" spans="2:16" ht="21" customHeight="1" x14ac:dyDescent="0.55000000000000004">
      <c r="B69" s="134">
        <v>60</v>
      </c>
      <c r="C69" s="257">
        <v>68107301148</v>
      </c>
      <c r="D69" s="254" t="s">
        <v>99</v>
      </c>
      <c r="E69" s="255" t="s">
        <v>382</v>
      </c>
      <c r="F69" s="256" t="s">
        <v>383</v>
      </c>
      <c r="G69" s="130"/>
      <c r="H69" s="130"/>
      <c r="I69" s="130"/>
      <c r="J69" s="130"/>
      <c r="K69" s="130"/>
      <c r="L69" s="130"/>
      <c r="M69" s="130"/>
      <c r="N69" s="130"/>
      <c r="O69" s="130"/>
      <c r="P69" s="130"/>
    </row>
    <row r="70" spans="2:16" ht="21" customHeight="1" x14ac:dyDescent="0.55000000000000004">
      <c r="B70" s="134">
        <v>61</v>
      </c>
      <c r="C70" s="253">
        <v>68107301149</v>
      </c>
      <c r="D70" s="270" t="s">
        <v>99</v>
      </c>
      <c r="E70" s="271" t="s">
        <v>384</v>
      </c>
      <c r="F70" s="272" t="s">
        <v>172</v>
      </c>
      <c r="G70" s="130"/>
      <c r="H70" s="130"/>
      <c r="I70" s="130"/>
      <c r="J70" s="130"/>
      <c r="K70" s="130"/>
      <c r="L70" s="130"/>
      <c r="M70" s="130"/>
      <c r="N70" s="130"/>
      <c r="O70" s="130"/>
      <c r="P70" s="130"/>
    </row>
    <row r="71" spans="2:16" ht="21" customHeight="1" x14ac:dyDescent="0.55000000000000004">
      <c r="B71" s="134">
        <v>62</v>
      </c>
      <c r="C71" s="257">
        <v>68107301150</v>
      </c>
      <c r="D71" s="254" t="s">
        <v>99</v>
      </c>
      <c r="E71" s="255" t="s">
        <v>385</v>
      </c>
      <c r="F71" s="256" t="s">
        <v>386</v>
      </c>
      <c r="G71" s="130"/>
      <c r="H71" s="130"/>
      <c r="I71" s="130"/>
      <c r="J71" s="130"/>
      <c r="K71" s="130"/>
      <c r="L71" s="130"/>
      <c r="M71" s="130"/>
      <c r="N71" s="130"/>
      <c r="O71" s="130"/>
      <c r="P71" s="130"/>
    </row>
    <row r="72" spans="2:16" ht="21" customHeight="1" x14ac:dyDescent="0.55000000000000004">
      <c r="B72" s="134">
        <v>63</v>
      </c>
      <c r="C72" s="253">
        <v>68107301151</v>
      </c>
      <c r="D72" s="270" t="s">
        <v>99</v>
      </c>
      <c r="E72" s="271" t="s">
        <v>387</v>
      </c>
      <c r="F72" s="272" t="s">
        <v>388</v>
      </c>
      <c r="G72" s="130"/>
      <c r="H72" s="130"/>
      <c r="I72" s="130"/>
      <c r="J72" s="130"/>
      <c r="K72" s="130"/>
      <c r="L72" s="130"/>
      <c r="M72" s="130"/>
      <c r="N72" s="130"/>
      <c r="O72" s="130"/>
      <c r="P72" s="130"/>
    </row>
    <row r="73" spans="2:16" ht="21" customHeight="1" x14ac:dyDescent="0.55000000000000004">
      <c r="B73" s="134">
        <v>64</v>
      </c>
      <c r="C73" s="257">
        <v>68107301152</v>
      </c>
      <c r="D73" s="254" t="s">
        <v>99</v>
      </c>
      <c r="E73" s="255" t="s">
        <v>389</v>
      </c>
      <c r="F73" s="256" t="s">
        <v>390</v>
      </c>
      <c r="G73" s="130"/>
      <c r="H73" s="130"/>
      <c r="I73" s="130"/>
      <c r="J73" s="130"/>
      <c r="K73" s="130"/>
      <c r="L73" s="130"/>
      <c r="M73" s="130"/>
      <c r="N73" s="130"/>
      <c r="O73" s="130"/>
      <c r="P73" s="130"/>
    </row>
    <row r="74" spans="2:16" ht="21" customHeight="1" x14ac:dyDescent="0.55000000000000004">
      <c r="B74" s="134">
        <v>65</v>
      </c>
      <c r="C74" s="253">
        <v>68107301153</v>
      </c>
      <c r="D74" s="270" t="s">
        <v>99</v>
      </c>
      <c r="E74" s="271" t="s">
        <v>391</v>
      </c>
      <c r="F74" s="272" t="s">
        <v>392</v>
      </c>
      <c r="G74" s="130"/>
      <c r="H74" s="130"/>
      <c r="I74" s="130"/>
      <c r="J74" s="130"/>
      <c r="K74" s="130"/>
      <c r="L74" s="130"/>
      <c r="M74" s="130"/>
      <c r="N74" s="130"/>
      <c r="O74" s="130"/>
      <c r="P74" s="130"/>
    </row>
    <row r="75" spans="2:16" ht="21" customHeight="1" x14ac:dyDescent="0.55000000000000004">
      <c r="B75" s="134">
        <v>66</v>
      </c>
      <c r="C75" s="257">
        <v>68107301154</v>
      </c>
      <c r="D75" s="254" t="s">
        <v>99</v>
      </c>
      <c r="E75" s="255" t="s">
        <v>393</v>
      </c>
      <c r="F75" s="256" t="s">
        <v>394</v>
      </c>
      <c r="G75" s="130"/>
      <c r="H75" s="130"/>
      <c r="I75" s="130"/>
      <c r="J75" s="130"/>
      <c r="K75" s="130"/>
      <c r="L75" s="130"/>
      <c r="M75" s="130"/>
      <c r="N75" s="130"/>
      <c r="O75" s="130"/>
      <c r="P75" s="130"/>
    </row>
    <row r="76" spans="2:16" ht="21" customHeight="1" x14ac:dyDescent="0.55000000000000004">
      <c r="B76" s="134">
        <v>67</v>
      </c>
      <c r="C76" s="253">
        <v>68107301155</v>
      </c>
      <c r="D76" s="270" t="s">
        <v>99</v>
      </c>
      <c r="E76" s="271" t="s">
        <v>395</v>
      </c>
      <c r="F76" s="272" t="s">
        <v>396</v>
      </c>
      <c r="G76" s="130"/>
      <c r="H76" s="130"/>
      <c r="I76" s="130"/>
      <c r="J76" s="130"/>
      <c r="K76" s="130"/>
      <c r="L76" s="130"/>
      <c r="M76" s="130"/>
      <c r="N76" s="130"/>
      <c r="O76" s="130"/>
      <c r="P76" s="130"/>
    </row>
    <row r="77" spans="2:16" ht="21" customHeight="1" x14ac:dyDescent="0.55000000000000004">
      <c r="B77" s="134">
        <v>68</v>
      </c>
      <c r="C77" s="257">
        <v>68107301156</v>
      </c>
      <c r="D77" s="254" t="s">
        <v>99</v>
      </c>
      <c r="E77" s="255" t="s">
        <v>397</v>
      </c>
      <c r="F77" s="256" t="s">
        <v>398</v>
      </c>
      <c r="G77" s="130"/>
      <c r="H77" s="130"/>
      <c r="I77" s="130"/>
      <c r="J77" s="130"/>
      <c r="K77" s="130"/>
      <c r="L77" s="130"/>
      <c r="M77" s="130"/>
      <c r="N77" s="130"/>
      <c r="O77" s="130"/>
      <c r="P77" s="130"/>
    </row>
    <row r="78" spans="2:16" ht="21" customHeight="1" x14ac:dyDescent="0.55000000000000004">
      <c r="B78" s="134">
        <v>69</v>
      </c>
      <c r="C78" s="253">
        <v>68107301157</v>
      </c>
      <c r="D78" s="270" t="s">
        <v>99</v>
      </c>
      <c r="E78" s="271" t="s">
        <v>399</v>
      </c>
      <c r="F78" s="272" t="s">
        <v>400</v>
      </c>
      <c r="G78" s="130"/>
      <c r="H78" s="130"/>
      <c r="I78" s="130"/>
      <c r="J78" s="130"/>
      <c r="K78" s="130"/>
      <c r="L78" s="130"/>
      <c r="M78" s="130"/>
      <c r="N78" s="130"/>
      <c r="O78" s="130"/>
      <c r="P78" s="130"/>
    </row>
    <row r="79" spans="2:16" ht="21" customHeight="1" x14ac:dyDescent="0.55000000000000004">
      <c r="B79" s="134">
        <v>70</v>
      </c>
      <c r="C79" s="257">
        <v>68107301158</v>
      </c>
      <c r="D79" s="254" t="s">
        <v>3</v>
      </c>
      <c r="E79" s="255" t="s">
        <v>401</v>
      </c>
      <c r="F79" s="256" t="s">
        <v>402</v>
      </c>
      <c r="G79" s="130"/>
      <c r="H79" s="130"/>
      <c r="I79" s="130"/>
      <c r="J79" s="130"/>
      <c r="K79" s="130"/>
      <c r="L79" s="130"/>
      <c r="M79" s="130"/>
      <c r="N79" s="130"/>
      <c r="O79" s="130"/>
      <c r="P79" s="130"/>
    </row>
    <row r="80" spans="2:16" ht="21" customHeight="1" x14ac:dyDescent="0.55000000000000004">
      <c r="B80" s="134">
        <v>71</v>
      </c>
      <c r="C80" s="253">
        <v>68107301159</v>
      </c>
      <c r="D80" s="270" t="s">
        <v>99</v>
      </c>
      <c r="E80" s="271" t="s">
        <v>403</v>
      </c>
      <c r="F80" s="272" t="s">
        <v>404</v>
      </c>
      <c r="G80" s="130"/>
      <c r="H80" s="130"/>
      <c r="I80" s="130"/>
      <c r="J80" s="130"/>
      <c r="K80" s="130"/>
      <c r="L80" s="130"/>
      <c r="M80" s="130"/>
      <c r="N80" s="130"/>
      <c r="O80" s="130"/>
      <c r="P80" s="130"/>
    </row>
    <row r="81" spans="2:16" ht="21" customHeight="1" x14ac:dyDescent="0.55000000000000004">
      <c r="B81" s="134">
        <v>72</v>
      </c>
      <c r="C81" s="257">
        <v>68107301160</v>
      </c>
      <c r="D81" s="254" t="s">
        <v>99</v>
      </c>
      <c r="E81" s="255" t="s">
        <v>405</v>
      </c>
      <c r="F81" s="256" t="s">
        <v>406</v>
      </c>
      <c r="G81" s="130"/>
      <c r="H81" s="130"/>
      <c r="I81" s="130"/>
      <c r="J81" s="130"/>
      <c r="K81" s="130"/>
      <c r="L81" s="130"/>
      <c r="M81" s="130"/>
      <c r="N81" s="130"/>
      <c r="O81" s="130"/>
      <c r="P81" s="130"/>
    </row>
    <row r="82" spans="2:16" ht="21" customHeight="1" x14ac:dyDescent="0.55000000000000004">
      <c r="B82" s="134">
        <v>73</v>
      </c>
      <c r="C82" s="253">
        <v>68107301161</v>
      </c>
      <c r="D82" s="270" t="s">
        <v>99</v>
      </c>
      <c r="E82" s="271" t="s">
        <v>407</v>
      </c>
      <c r="F82" s="272" t="s">
        <v>408</v>
      </c>
      <c r="G82" s="130"/>
      <c r="H82" s="130"/>
      <c r="I82" s="130"/>
      <c r="J82" s="130"/>
      <c r="K82" s="130"/>
      <c r="L82" s="130"/>
      <c r="M82" s="130"/>
      <c r="N82" s="130"/>
      <c r="O82" s="130"/>
      <c r="P82" s="130"/>
    </row>
    <row r="83" spans="2:16" ht="21" customHeight="1" x14ac:dyDescent="0.55000000000000004">
      <c r="B83" s="134">
        <v>74</v>
      </c>
      <c r="C83" s="257">
        <v>68107301162</v>
      </c>
      <c r="D83" s="267" t="s">
        <v>99</v>
      </c>
      <c r="E83" s="268" t="s">
        <v>409</v>
      </c>
      <c r="F83" s="269" t="s">
        <v>410</v>
      </c>
      <c r="G83" s="130"/>
      <c r="H83" s="130"/>
      <c r="I83" s="130"/>
      <c r="J83" s="130"/>
      <c r="K83" s="130"/>
      <c r="L83" s="130"/>
      <c r="M83" s="130"/>
      <c r="N83" s="130"/>
      <c r="O83" s="130"/>
      <c r="P83" s="130"/>
    </row>
    <row r="84" spans="2:16" ht="21" customHeight="1" x14ac:dyDescent="0.55000000000000004">
      <c r="B84" s="134">
        <v>75</v>
      </c>
      <c r="C84" s="253">
        <v>68107301163</v>
      </c>
      <c r="D84" s="270" t="s">
        <v>99</v>
      </c>
      <c r="E84" s="271" t="s">
        <v>411</v>
      </c>
      <c r="F84" s="272" t="s">
        <v>412</v>
      </c>
      <c r="G84" s="130"/>
      <c r="H84" s="130"/>
      <c r="I84" s="130"/>
      <c r="J84" s="130"/>
      <c r="K84" s="130"/>
      <c r="L84" s="130"/>
      <c r="M84" s="130"/>
      <c r="N84" s="130"/>
      <c r="O84" s="130"/>
      <c r="P84" s="130"/>
    </row>
    <row r="85" spans="2:16" ht="21" customHeight="1" x14ac:dyDescent="0.55000000000000004">
      <c r="B85" s="134">
        <v>76</v>
      </c>
      <c r="C85" s="257">
        <v>68107301164</v>
      </c>
      <c r="D85" s="287" t="s">
        <v>99</v>
      </c>
      <c r="E85" s="288" t="s">
        <v>413</v>
      </c>
      <c r="F85" s="289" t="s">
        <v>414</v>
      </c>
      <c r="G85" s="130"/>
      <c r="H85" s="130"/>
      <c r="I85" s="130"/>
      <c r="J85" s="130"/>
      <c r="K85" s="130"/>
      <c r="L85" s="130"/>
      <c r="M85" s="130"/>
      <c r="N85" s="130"/>
      <c r="O85" s="130"/>
      <c r="P85" s="130"/>
    </row>
    <row r="86" spans="2:16" ht="21" customHeight="1" x14ac:dyDescent="0.55000000000000004">
      <c r="B86" s="134">
        <v>77</v>
      </c>
      <c r="C86" s="253">
        <v>68107301165</v>
      </c>
      <c r="D86" s="270" t="s">
        <v>99</v>
      </c>
      <c r="E86" s="271" t="s">
        <v>415</v>
      </c>
      <c r="F86" s="272" t="s">
        <v>416</v>
      </c>
      <c r="G86" s="130"/>
      <c r="H86" s="130"/>
      <c r="I86" s="130"/>
      <c r="J86" s="130"/>
      <c r="K86" s="130"/>
      <c r="L86" s="130"/>
      <c r="M86" s="130"/>
      <c r="N86" s="130"/>
      <c r="O86" s="130"/>
      <c r="P86" s="130"/>
    </row>
    <row r="87" spans="2:16" ht="21" customHeight="1" x14ac:dyDescent="0.55000000000000004">
      <c r="B87" s="134">
        <v>78</v>
      </c>
      <c r="C87" s="257">
        <v>68107301166</v>
      </c>
      <c r="D87" s="254" t="s">
        <v>99</v>
      </c>
      <c r="E87" s="255" t="s">
        <v>417</v>
      </c>
      <c r="F87" s="256" t="s">
        <v>418</v>
      </c>
      <c r="G87" s="130"/>
      <c r="H87" s="130"/>
      <c r="I87" s="130"/>
      <c r="J87" s="130"/>
      <c r="K87" s="130"/>
      <c r="L87" s="130"/>
      <c r="M87" s="130"/>
      <c r="N87" s="130"/>
      <c r="O87" s="130"/>
      <c r="P87" s="130"/>
    </row>
    <row r="88" spans="2:16" ht="21" customHeight="1" x14ac:dyDescent="0.55000000000000004">
      <c r="B88" s="134">
        <v>79</v>
      </c>
      <c r="C88" s="253">
        <v>68107301167</v>
      </c>
      <c r="D88" s="270" t="s">
        <v>3</v>
      </c>
      <c r="E88" s="271" t="s">
        <v>419</v>
      </c>
      <c r="F88" s="272" t="s">
        <v>420</v>
      </c>
      <c r="G88" s="130"/>
      <c r="H88" s="130"/>
      <c r="I88" s="130"/>
      <c r="J88" s="130"/>
      <c r="K88" s="130"/>
      <c r="L88" s="130"/>
      <c r="M88" s="130"/>
      <c r="N88" s="130"/>
      <c r="O88" s="130"/>
      <c r="P88" s="130"/>
    </row>
    <row r="89" spans="2:16" ht="21" customHeight="1" x14ac:dyDescent="0.55000000000000004">
      <c r="B89" s="134">
        <v>80</v>
      </c>
      <c r="C89" s="257">
        <v>68107301168</v>
      </c>
      <c r="D89" s="296" t="s">
        <v>99</v>
      </c>
      <c r="E89" s="297" t="s">
        <v>421</v>
      </c>
      <c r="F89" s="298" t="s">
        <v>422</v>
      </c>
      <c r="G89" s="130"/>
      <c r="H89" s="130"/>
      <c r="I89" s="130"/>
      <c r="J89" s="130"/>
      <c r="K89" s="130"/>
      <c r="L89" s="130"/>
      <c r="M89" s="130"/>
      <c r="N89" s="130"/>
      <c r="O89" s="130"/>
      <c r="P89" s="130"/>
    </row>
    <row r="90" spans="2:16" ht="21" customHeight="1" x14ac:dyDescent="0.55000000000000004">
      <c r="B90" s="134">
        <v>81</v>
      </c>
      <c r="C90" s="253">
        <v>68107301169</v>
      </c>
      <c r="D90" s="270" t="s">
        <v>99</v>
      </c>
      <c r="E90" s="271" t="s">
        <v>423</v>
      </c>
      <c r="F90" s="272" t="s">
        <v>150</v>
      </c>
      <c r="G90" s="130"/>
      <c r="H90" s="130"/>
      <c r="I90" s="130"/>
      <c r="J90" s="130"/>
      <c r="K90" s="130"/>
      <c r="L90" s="130"/>
      <c r="M90" s="130"/>
      <c r="N90" s="130"/>
      <c r="O90" s="130"/>
      <c r="P90" s="130"/>
    </row>
    <row r="91" spans="2:16" ht="21" customHeight="1" x14ac:dyDescent="0.55000000000000004">
      <c r="B91" s="134">
        <v>82</v>
      </c>
      <c r="C91" s="257">
        <v>68107301170</v>
      </c>
      <c r="D91" s="254" t="s">
        <v>99</v>
      </c>
      <c r="E91" s="255" t="s">
        <v>424</v>
      </c>
      <c r="F91" s="256" t="s">
        <v>425</v>
      </c>
      <c r="G91" s="130"/>
      <c r="H91" s="130"/>
      <c r="I91" s="130"/>
      <c r="J91" s="130"/>
      <c r="K91" s="130"/>
      <c r="L91" s="130"/>
      <c r="M91" s="130"/>
      <c r="N91" s="130"/>
      <c r="O91" s="130"/>
      <c r="P91" s="130"/>
    </row>
    <row r="92" spans="2:16" ht="21" customHeight="1" x14ac:dyDescent="0.55000000000000004">
      <c r="B92" s="134">
        <v>83</v>
      </c>
      <c r="C92" s="253">
        <v>68107301171</v>
      </c>
      <c r="D92" s="270" t="s">
        <v>99</v>
      </c>
      <c r="E92" s="271" t="s">
        <v>426</v>
      </c>
      <c r="F92" s="272" t="s">
        <v>427</v>
      </c>
      <c r="G92" s="130"/>
      <c r="H92" s="130"/>
      <c r="I92" s="130"/>
      <c r="J92" s="130"/>
      <c r="K92" s="130"/>
      <c r="L92" s="130"/>
      <c r="M92" s="130"/>
      <c r="N92" s="130"/>
      <c r="O92" s="130"/>
      <c r="P92" s="130"/>
    </row>
    <row r="93" spans="2:16" ht="21" customHeight="1" x14ac:dyDescent="0.55000000000000004">
      <c r="B93" s="134">
        <v>84</v>
      </c>
      <c r="C93" s="257">
        <v>68107301172</v>
      </c>
      <c r="D93" s="254" t="s">
        <v>99</v>
      </c>
      <c r="E93" s="255" t="s">
        <v>428</v>
      </c>
      <c r="F93" s="256" t="s">
        <v>429</v>
      </c>
      <c r="G93" s="130"/>
      <c r="H93" s="130"/>
      <c r="I93" s="130"/>
      <c r="J93" s="130"/>
      <c r="K93" s="130"/>
      <c r="L93" s="130"/>
      <c r="M93" s="130"/>
      <c r="N93" s="130"/>
      <c r="O93" s="130"/>
      <c r="P93" s="130"/>
    </row>
    <row r="94" spans="2:16" ht="21" customHeight="1" x14ac:dyDescent="0.55000000000000004">
      <c r="B94" s="134">
        <v>85</v>
      </c>
      <c r="C94" s="253">
        <v>68107301173</v>
      </c>
      <c r="D94" s="270" t="s">
        <v>99</v>
      </c>
      <c r="E94" s="271" t="s">
        <v>109</v>
      </c>
      <c r="F94" s="272" t="s">
        <v>430</v>
      </c>
      <c r="G94" s="130"/>
      <c r="H94" s="130"/>
      <c r="I94" s="130"/>
      <c r="J94" s="130"/>
      <c r="K94" s="130"/>
      <c r="L94" s="130"/>
      <c r="M94" s="130"/>
      <c r="N94" s="130"/>
      <c r="O94" s="130"/>
      <c r="P94" s="130"/>
    </row>
    <row r="95" spans="2:16" ht="21" customHeight="1" x14ac:dyDescent="0.55000000000000004">
      <c r="B95" s="134">
        <v>86</v>
      </c>
      <c r="C95" s="257">
        <v>68107301174</v>
      </c>
      <c r="D95" s="254" t="s">
        <v>99</v>
      </c>
      <c r="E95" s="255" t="s">
        <v>431</v>
      </c>
      <c r="F95" s="256" t="s">
        <v>432</v>
      </c>
      <c r="G95" s="130"/>
      <c r="H95" s="130"/>
      <c r="I95" s="130"/>
      <c r="J95" s="130"/>
      <c r="K95" s="130"/>
      <c r="L95" s="130"/>
      <c r="M95" s="130"/>
      <c r="N95" s="130"/>
      <c r="O95" s="130"/>
      <c r="P95" s="130"/>
    </row>
    <row r="96" spans="2:16" ht="21" customHeight="1" x14ac:dyDescent="0.55000000000000004">
      <c r="B96" s="134">
        <v>87</v>
      </c>
      <c r="C96" s="253">
        <v>68107301175</v>
      </c>
      <c r="D96" s="264" t="s">
        <v>99</v>
      </c>
      <c r="E96" s="265" t="s">
        <v>433</v>
      </c>
      <c r="F96" s="266" t="s">
        <v>434</v>
      </c>
      <c r="G96" s="130"/>
      <c r="H96" s="130"/>
      <c r="I96" s="130"/>
      <c r="J96" s="130"/>
      <c r="K96" s="130"/>
      <c r="L96" s="130"/>
      <c r="M96" s="130"/>
      <c r="N96" s="130"/>
      <c r="O96" s="130"/>
      <c r="P96" s="130"/>
    </row>
    <row r="97" spans="6:16" x14ac:dyDescent="0.55000000000000004">
      <c r="F97" s="85" t="s">
        <v>23</v>
      </c>
      <c r="G97" s="69">
        <f>MAX(G10:G96)</f>
        <v>40</v>
      </c>
      <c r="H97" s="136">
        <f>MAX(H10:H96)</f>
        <v>1</v>
      </c>
      <c r="I97" s="69">
        <f>MAX(I10:I96)</f>
        <v>24</v>
      </c>
      <c r="J97" s="136">
        <f>MAX(J10:J96)</f>
        <v>1</v>
      </c>
      <c r="K97" s="69">
        <f>MAX(K10:K96)</f>
        <v>14</v>
      </c>
      <c r="L97" s="136">
        <f>MAX(L10:L96)</f>
        <v>1</v>
      </c>
      <c r="M97" s="69">
        <f>MAX(M10:M96)</f>
        <v>22</v>
      </c>
      <c r="N97" s="136">
        <f>MAX(N10:N96)</f>
        <v>1</v>
      </c>
      <c r="O97" s="130"/>
      <c r="P97" s="130"/>
    </row>
    <row r="98" spans="6:16" x14ac:dyDescent="0.55000000000000004">
      <c r="F98" s="85" t="s">
        <v>24</v>
      </c>
      <c r="G98" s="69">
        <f>MIN(G10:G96)</f>
        <v>40</v>
      </c>
      <c r="H98" s="136">
        <f>MIN(H10:H96)</f>
        <v>1</v>
      </c>
      <c r="I98" s="69">
        <f>MIN(I10:I96)</f>
        <v>24</v>
      </c>
      <c r="J98" s="136">
        <f>MIN(J10:J96)</f>
        <v>1</v>
      </c>
      <c r="K98" s="69">
        <f>MIN(K10:K96)</f>
        <v>14</v>
      </c>
      <c r="L98" s="136">
        <f>MIN(L10:L96)</f>
        <v>1</v>
      </c>
      <c r="M98" s="69">
        <f>MIN(M10:M96)</f>
        <v>22</v>
      </c>
      <c r="N98" s="136">
        <f>MIN(N10:N96)</f>
        <v>1</v>
      </c>
      <c r="O98" s="130"/>
      <c r="P98" s="130"/>
    </row>
    <row r="99" spans="6:16" x14ac:dyDescent="0.55000000000000004">
      <c r="F99" s="87" t="s">
        <v>25</v>
      </c>
      <c r="G99" s="69">
        <f>AVERAGE(G10:G96)</f>
        <v>40</v>
      </c>
      <c r="H99" s="136">
        <f>AVERAGE(H10:H96)</f>
        <v>1</v>
      </c>
      <c r="I99" s="69">
        <f>AVERAGE(I10:I96)</f>
        <v>24</v>
      </c>
      <c r="J99" s="136">
        <f>AVERAGE(J10:J96)</f>
        <v>1</v>
      </c>
      <c r="K99" s="69">
        <f>AVERAGE(K10:K96)</f>
        <v>14</v>
      </c>
      <c r="L99" s="136">
        <f>AVERAGE(L10:L96)</f>
        <v>1</v>
      </c>
      <c r="M99" s="69">
        <f>AVERAGE(M10:M96)</f>
        <v>22</v>
      </c>
      <c r="N99" s="136">
        <f>AVERAGE(N10:N96)</f>
        <v>1</v>
      </c>
      <c r="O99" s="130"/>
      <c r="P99" s="130"/>
    </row>
    <row r="100" spans="6:16" x14ac:dyDescent="0.55000000000000004">
      <c r="F100" s="87" t="s">
        <v>26</v>
      </c>
      <c r="G100" s="69" t="e">
        <f>STDEV(G10:G96)</f>
        <v>#DIV/0!</v>
      </c>
      <c r="H100" s="69" t="e">
        <f>STDEV(H10:H96)</f>
        <v>#DIV/0!</v>
      </c>
      <c r="I100" s="69" t="e">
        <f>STDEV(I10:I96)</f>
        <v>#DIV/0!</v>
      </c>
      <c r="J100" s="69" t="e">
        <f>STDEV(J10:J96)</f>
        <v>#DIV/0!</v>
      </c>
      <c r="K100" s="69" t="e">
        <f>STDEV(K10:K96)</f>
        <v>#DIV/0!</v>
      </c>
      <c r="L100" s="69" t="e">
        <f>STDEV(L10:L96)</f>
        <v>#DIV/0!</v>
      </c>
      <c r="M100" s="69" t="e">
        <f>STDEV(M10:M96)</f>
        <v>#DIV/0!</v>
      </c>
      <c r="N100" s="69" t="e">
        <f>STDEV(N10:N96)</f>
        <v>#DIV/0!</v>
      </c>
      <c r="O100" s="130"/>
      <c r="P100" s="130"/>
    </row>
  </sheetData>
  <mergeCells count="13">
    <mergeCell ref="O8:O9"/>
    <mergeCell ref="P8:P9"/>
    <mergeCell ref="B3:N3"/>
    <mergeCell ref="B4:N4"/>
    <mergeCell ref="B5:N5"/>
    <mergeCell ref="B6:N6"/>
    <mergeCell ref="B8:B9"/>
    <mergeCell ref="C8:C9"/>
    <mergeCell ref="D8:F9"/>
    <mergeCell ref="G8:H8"/>
    <mergeCell ref="I8:J8"/>
    <mergeCell ref="K8:L8"/>
    <mergeCell ref="M8:N8"/>
  </mergeCells>
  <pageMargins left="0.39370078740157483" right="0.39370078740157483" top="0.39370078740157483" bottom="0.3937007874015748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6</vt:i4>
      </vt:variant>
    </vt:vector>
  </HeadingPairs>
  <TitlesOfParts>
    <vt:vector size="11" baseType="lpstr">
      <vt:lpstr>ฟอร์มสรุปผลการเรียน56B</vt:lpstr>
      <vt:lpstr>ฟอร์มสรุปผลการเรียน56AB</vt:lpstr>
      <vt:lpstr>ตัวอย่าง ฟอร์มรายละเอียด</vt:lpstr>
      <vt:lpstr>แบบบันทึกคะแนนแยก LO</vt:lpstr>
      <vt:lpstr>CLO หลักสูตร</vt:lpstr>
      <vt:lpstr>'ตัวอย่าง ฟอร์มรายละเอียด'!Print_Area</vt:lpstr>
      <vt:lpstr>ฟอร์มสรุปผลการเรียน56AB!Print_Area</vt:lpstr>
      <vt:lpstr>ฟอร์มสรุปผลการเรียน56B!Print_Area</vt:lpstr>
      <vt:lpstr>ฟอร์มสรุปผลการเรียน56AB!Print_Titles</vt:lpstr>
      <vt:lpstr>ฟอร์มสรุปผลการเรียน56B!Print_Titles</vt:lpstr>
      <vt:lpstr>รายละเอียด</vt:lpstr>
    </vt:vector>
  </TitlesOfParts>
  <Company>bcnsp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wararat</dc:creator>
  <cp:lastModifiedBy>Khanitta Dok-in</cp:lastModifiedBy>
  <cp:lastPrinted>2018-08-16T07:06:32Z</cp:lastPrinted>
  <dcterms:created xsi:type="dcterms:W3CDTF">2015-08-25T03:05:21Z</dcterms:created>
  <dcterms:modified xsi:type="dcterms:W3CDTF">2025-07-22T09:42:19Z</dcterms:modified>
</cp:coreProperties>
</file>