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hanitta Dok-in\รายงานเกรดปีการศึกษา 2567\แบบฟอร์มรายงานผลการเรียน\"/>
    </mc:Choice>
  </mc:AlternateContent>
  <xr:revisionPtr revIDLastSave="0" documentId="13_ncr:1_{1868351C-DD31-4CD8-8D5F-B6D58C52B17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ฟอร์มสรุปผลการเรียน55A" sheetId="1" r:id="rId1"/>
    <sheet name="ฟอร์มสรุปผลการเรียน55AB" sheetId="2" r:id="rId2"/>
    <sheet name="ตัวอย่างฟอร์มรายละเอียด" sheetId="3" r:id="rId3"/>
    <sheet name="แบบบันทึกคะแนนแยก LO" sheetId="4" r:id="rId4"/>
  </sheets>
  <externalReferences>
    <externalReference r:id="rId5"/>
  </externalReferences>
  <definedNames>
    <definedName name="physicalExam">[1]ตรวจร่างกายสรรพสิทธิประสงค์!$H$4:$AA$114</definedName>
    <definedName name="_xlnm.Print_Area" localSheetId="2">ตัวอย่างฟอร์มรายละเอียด!#REF!</definedName>
    <definedName name="_xlnm.Print_Area" localSheetId="3">'แบบบันทึกคะแนนแยก LO'!#REF!</definedName>
    <definedName name="_xlnm.Print_Area" localSheetId="0">ฟอร์มสรุปผลการเรียน55A!#REF!</definedName>
    <definedName name="_xlnm.Print_Area" localSheetId="1">ฟอร์มสรุปผลการเรียน55AB!$B$157:$E$167</definedName>
    <definedName name="_xlnm.Print_Titles" localSheetId="2">ตัวอย่างฟอร์มรายละเอียด!#REF!</definedName>
    <definedName name="_xlnm.Print_Titles" localSheetId="3">'แบบบันทึกคะแนนแยก LO'!#REF!</definedName>
    <definedName name="_xlnm.Print_Titles" localSheetId="0">ฟอร์มสรุปผลการเรียน55A!#REF!</definedName>
    <definedName name="_xlnm.Print_Titles" localSheetId="1">ฟอร์มสรุปผลการเรียน55AB!#REF!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3" l="1"/>
  <c r="G96" i="1"/>
  <c r="G95" i="1"/>
  <c r="G94" i="1"/>
  <c r="G93" i="1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W99" i="3"/>
  <c r="V99" i="3"/>
  <c r="U99" i="3"/>
  <c r="T99" i="3"/>
  <c r="R99" i="3"/>
  <c r="O99" i="3"/>
  <c r="M99" i="3"/>
  <c r="K99" i="3"/>
  <c r="I99" i="3"/>
  <c r="G99" i="3"/>
  <c r="V98" i="3"/>
  <c r="T98" i="3"/>
  <c r="S98" i="3"/>
  <c r="R98" i="3"/>
  <c r="O98" i="3"/>
  <c r="M98" i="3"/>
  <c r="K98" i="3"/>
  <c r="J98" i="3"/>
  <c r="I98" i="3"/>
  <c r="H98" i="3"/>
  <c r="G98" i="3"/>
  <c r="V97" i="3"/>
  <c r="U97" i="3"/>
  <c r="T97" i="3"/>
  <c r="R97" i="3"/>
  <c r="O97" i="3"/>
  <c r="M97" i="3"/>
  <c r="K97" i="3"/>
  <c r="I97" i="3"/>
  <c r="G97" i="3"/>
  <c r="W96" i="3"/>
  <c r="V96" i="3"/>
  <c r="U96" i="3"/>
  <c r="T96" i="3"/>
  <c r="R96" i="3"/>
  <c r="O96" i="3"/>
  <c r="N96" i="3"/>
  <c r="M96" i="3"/>
  <c r="K96" i="3"/>
  <c r="I96" i="3"/>
  <c r="G177" i="2"/>
  <c r="G176" i="2"/>
  <c r="G175" i="2"/>
  <c r="G174" i="2"/>
  <c r="W15" i="3"/>
  <c r="W97" i="3" s="1"/>
  <c r="U15" i="3"/>
  <c r="U98" i="3" s="1"/>
  <c r="S15" i="3"/>
  <c r="X15" i="3" s="1"/>
  <c r="X97" i="3" s="1"/>
  <c r="P15" i="3"/>
  <c r="P98" i="3" s="1"/>
  <c r="N15" i="3"/>
  <c r="N97" i="3" s="1"/>
  <c r="L15" i="3"/>
  <c r="L97" i="3" s="1"/>
  <c r="J15" i="3"/>
  <c r="J99" i="3" s="1"/>
  <c r="H15" i="3"/>
  <c r="H97" i="3" s="1"/>
  <c r="C194" i="2"/>
  <c r="C193" i="2"/>
  <c r="C192" i="2"/>
  <c r="C191" i="2"/>
  <c r="C190" i="2"/>
  <c r="C189" i="2"/>
  <c r="C188" i="2"/>
  <c r="C113" i="1"/>
  <c r="D113" i="1" s="1"/>
  <c r="C112" i="1"/>
  <c r="D112" i="1" s="1"/>
  <c r="C111" i="1"/>
  <c r="D111" i="1" s="1"/>
  <c r="C110" i="1"/>
  <c r="C114" i="1" s="1"/>
  <c r="C109" i="1"/>
  <c r="D109" i="1" s="1"/>
  <c r="C108" i="1"/>
  <c r="D108" i="1" s="1"/>
  <c r="C107" i="1"/>
  <c r="D107" i="1" s="1"/>
  <c r="X99" i="3" l="1"/>
  <c r="X96" i="3"/>
  <c r="L99" i="3"/>
  <c r="N99" i="3"/>
  <c r="W98" i="3"/>
  <c r="S97" i="3"/>
  <c r="P96" i="3"/>
  <c r="L98" i="3"/>
  <c r="X98" i="3"/>
  <c r="P99" i="3"/>
  <c r="L96" i="3"/>
  <c r="J97" i="3"/>
  <c r="N98" i="3"/>
  <c r="Q15" i="3"/>
  <c r="S96" i="3"/>
  <c r="S99" i="3"/>
  <c r="P97" i="3"/>
  <c r="H96" i="3"/>
  <c r="H99" i="3"/>
  <c r="J96" i="3"/>
  <c r="D110" i="1"/>
  <c r="C195" i="2"/>
  <c r="D188" i="2" s="1"/>
  <c r="Y15" i="3" l="1"/>
  <c r="Q98" i="3"/>
  <c r="Q96" i="3"/>
  <c r="Q99" i="3"/>
  <c r="Q97" i="3"/>
  <c r="D189" i="2"/>
  <c r="D194" i="2"/>
  <c r="D192" i="2"/>
  <c r="D190" i="2"/>
  <c r="D191" i="2"/>
  <c r="D193" i="2"/>
  <c r="Z15" i="3" l="1"/>
  <c r="Y97" i="3"/>
  <c r="Y98" i="3"/>
  <c r="Y99" i="3"/>
  <c r="Y96" i="3"/>
  <c r="Z97" i="3" l="1"/>
  <c r="AA15" i="3"/>
  <c r="Z98" i="3"/>
  <c r="Z99" i="3"/>
  <c r="Z96" i="3"/>
</calcChain>
</file>

<file path=xl/sharedStrings.xml><?xml version="1.0" encoding="utf-8"?>
<sst xmlns="http://schemas.openxmlformats.org/spreadsheetml/2006/main" count="1513" uniqueCount="416">
  <si>
    <t>นางสาว</t>
  </si>
  <si>
    <t>นาย</t>
  </si>
  <si>
    <t>หมายเหตุ</t>
  </si>
  <si>
    <t>รหัสนักศึกษา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</si>
  <si>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</si>
  <si>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</si>
  <si>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</si>
  <si>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กัลยรัตน์</t>
  </si>
  <si>
    <t>จริยา</t>
  </si>
  <si>
    <t>จุฑามาศ</t>
  </si>
  <si>
    <t>ญาณิศา</t>
  </si>
  <si>
    <t>ณัฐธิดา</t>
  </si>
  <si>
    <t>ธิดารัตน์</t>
  </si>
  <si>
    <t>นริศรา</t>
  </si>
  <si>
    <t>เบญญาภา</t>
  </si>
  <si>
    <t>แสนทวีสุข</t>
  </si>
  <si>
    <t>ศิรประภา</t>
  </si>
  <si>
    <t>ศุภิสรา</t>
  </si>
  <si>
    <t>สุกัญญา</t>
  </si>
  <si>
    <t>เลขที่</t>
  </si>
  <si>
    <t>รหัสประจำตัว</t>
  </si>
  <si>
    <t>ชื่อ-สกุล</t>
  </si>
  <si>
    <t>คะแนนดิบรวม 100 %</t>
  </si>
  <si>
    <t>GRADE</t>
  </si>
  <si>
    <t>ทฤษฎี 2 หน่วยกิต</t>
  </si>
  <si>
    <t>ทดลอง 1 หน่วยกิต</t>
  </si>
  <si>
    <t>Final 40%</t>
  </si>
  <si>
    <t>อ่านจับใจความ 25 %</t>
  </si>
  <si>
    <t>รายงาน 25 %</t>
  </si>
  <si>
    <t xml:space="preserve">Max </t>
  </si>
  <si>
    <t>ลงชื่อ.............................................................</t>
  </si>
  <si>
    <t>Min</t>
  </si>
  <si>
    <t>(.........................................................)</t>
  </si>
  <si>
    <t>Mean</t>
  </si>
  <si>
    <t>ผู้รับผิดชอบรายวิชา</t>
  </si>
  <si>
    <t>SD</t>
  </si>
  <si>
    <t>ตัดเกรดแบบอิงเกณฑ์</t>
  </si>
  <si>
    <t>คะแนนระหว่าง</t>
  </si>
  <si>
    <t>ถึง</t>
  </si>
  <si>
    <t>A (4.00)</t>
  </si>
  <si>
    <t>B+ (3.50)</t>
  </si>
  <si>
    <t>B (3.00)</t>
  </si>
  <si>
    <t>(..............................................................)</t>
  </si>
  <si>
    <t>C+ (2.50)</t>
  </si>
  <si>
    <t>หัวหน้าสาขาวิชา.................................................</t>
  </si>
  <si>
    <t>C (2.00)</t>
  </si>
  <si>
    <t>วันที่ ................................................</t>
  </si>
  <si>
    <t>D+ (1.50)</t>
  </si>
  <si>
    <t>D (1.00)</t>
  </si>
  <si>
    <t>สรุปจำนวนเกรดและร้อยละ</t>
  </si>
  <si>
    <t>เกรด</t>
  </si>
  <si>
    <t>จำนวน (คน)</t>
  </si>
  <si>
    <t>ร้อยละ</t>
  </si>
  <si>
    <t>A</t>
  </si>
  <si>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</si>
  <si>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B+</t>
  </si>
  <si>
    <t>ภาคการศึกษาที่................................... ปีการศึกษา...............................</t>
  </si>
  <si>
    <t>B</t>
  </si>
  <si>
    <t>ได้ผ่านการพิจารณาโดยคณะกรรมการฝ่ายวิชาการและได้แก้ไข</t>
  </si>
  <si>
    <t>C+</t>
  </si>
  <si>
    <t>ตามคำแนะนำครบถ้วน เรียบร้อยแล้ว ให้ดำเนินการแจ้งผลการเรียน</t>
  </si>
  <si>
    <t>C</t>
  </si>
  <si>
    <t>ให้นักศึกษาทราบในระบบสารสนเทศได้</t>
  </si>
  <si>
    <t>D+</t>
  </si>
  <si>
    <t>D</t>
  </si>
  <si>
    <t xml:space="preserve">หมายเหตุ  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</si>
  <si>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</si>
  <si>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</si>
  <si>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 xml:space="preserve">     1 สัปดาห์ หลังการประกาศเกรดใน</t>
  </si>
  <si>
    <t xml:space="preserve">     ระบบสารสนเทศทางเว็บไซด์วิทยาลัยฯ</t>
  </si>
  <si>
    <t>ให้นักศึกษาทักท้วงผลการเรียนได้</t>
  </si>
  <si>
    <t>ภายในวันที่..............................................................</t>
  </si>
  <si>
    <t>ลำดับ</t>
  </si>
  <si>
    <t>รวม</t>
  </si>
  <si>
    <t>Max</t>
  </si>
  <si>
    <t>(….........................................................)</t>
  </si>
  <si>
    <t>ผู้รับผิดชอบรายวิชาฯ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</si>
  <si>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</si>
  <si>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</si>
  <si>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</si>
  <si>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</si>
  <si>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PLO1</t>
  </si>
  <si>
    <t>PLO3</t>
  </si>
  <si>
    <t>PLO4</t>
  </si>
  <si>
    <t>คะแนนสอบ 60 %</t>
  </si>
  <si>
    <t>คะแนนเก็บ 40 %</t>
  </si>
  <si>
    <t>การสอบทักษะ 100 %</t>
  </si>
  <si>
    <t>สอบย่อยครั้งที่.... 20%</t>
  </si>
  <si>
    <t>สมุดคำศัพท์ 20 %</t>
  </si>
  <si>
    <t>สมุดบันทึก 20%</t>
  </si>
  <si>
    <t>บทบาทสมมติ 50 %</t>
  </si>
  <si>
    <t>CLO..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</si>
  <si>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</si>
  <si>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</si>
  <si>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</si>
  <si>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</si>
  <si>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กชกร</t>
  </si>
  <si>
    <t>ทับแสง</t>
  </si>
  <si>
    <t>กฤติมา</t>
  </si>
  <si>
    <t>เกษแก้ว</t>
  </si>
  <si>
    <t>กฤติยาวดี</t>
  </si>
  <si>
    <t>พรหมเสนา</t>
  </si>
  <si>
    <t>กฤปมัย</t>
  </si>
  <si>
    <t>สมตัว</t>
  </si>
  <si>
    <t>กฤษณา</t>
  </si>
  <si>
    <t>โคษา</t>
  </si>
  <si>
    <t>ก้องกิดากานต์</t>
  </si>
  <si>
    <t>หาสอดส่อง</t>
  </si>
  <si>
    <t>กัญญาณัฐ</t>
  </si>
  <si>
    <t>มะโนรัตน์</t>
  </si>
  <si>
    <t>ออมทรัพย์</t>
  </si>
  <si>
    <t>กัญญานุช</t>
  </si>
  <si>
    <t>จินบุตร</t>
  </si>
  <si>
    <t>กัญญาภัค</t>
  </si>
  <si>
    <t>เชื้อคมตา</t>
  </si>
  <si>
    <t>กันตชาติ</t>
  </si>
  <si>
    <t>อินเลิศ</t>
  </si>
  <si>
    <t>สอาดดี</t>
  </si>
  <si>
    <t>แก่นสุข</t>
  </si>
  <si>
    <t>กาญจนภร</t>
  </si>
  <si>
    <t>เสียงหวาน</t>
  </si>
  <si>
    <t>กิติยาภรณ์</t>
  </si>
  <si>
    <t>ศรีสันต์</t>
  </si>
  <si>
    <t>กุลธิดา</t>
  </si>
  <si>
    <t>การุณ</t>
  </si>
  <si>
    <t>กุลนันทน์</t>
  </si>
  <si>
    <t>วินทะไชย</t>
  </si>
  <si>
    <t>กุลนิดา</t>
  </si>
  <si>
    <t>กล่อมปัญญา</t>
  </si>
  <si>
    <t>เกตน์นิภา</t>
  </si>
  <si>
    <t>ทองเสริม</t>
  </si>
  <si>
    <t>ขนิษฐา</t>
  </si>
  <si>
    <t>สุระ</t>
  </si>
  <si>
    <t>ทองสา</t>
  </si>
  <si>
    <t>คณิศร</t>
  </si>
  <si>
    <t>โคตรวงค์</t>
  </si>
  <si>
    <t>จนิสตา</t>
  </si>
  <si>
    <t>ไชยราช</t>
  </si>
  <si>
    <t>เทพภักดี</t>
  </si>
  <si>
    <t>จริยาภรณ์</t>
  </si>
  <si>
    <t>เบ็ญมาศ</t>
  </si>
  <si>
    <t>จักรพงค์</t>
  </si>
  <si>
    <t>สร้อยกุดเรือ</t>
  </si>
  <si>
    <t>จิณณพัต</t>
  </si>
  <si>
    <t>ปาทานนท์</t>
  </si>
  <si>
    <t>จิดาภา</t>
  </si>
  <si>
    <t>ปะโยธิน</t>
  </si>
  <si>
    <t>จิตรลัดดา</t>
  </si>
  <si>
    <t>ลุสมบัติ</t>
  </si>
  <si>
    <t>จินต์จุฑา</t>
  </si>
  <si>
    <t>กาลพัฒน์</t>
  </si>
  <si>
    <t>จิรนันท์</t>
  </si>
  <si>
    <t>เปล่งสุข</t>
  </si>
  <si>
    <t>จิรภา</t>
  </si>
  <si>
    <t>ปิยะวงค์</t>
  </si>
  <si>
    <t>เข็มงามดี</t>
  </si>
  <si>
    <t>ไหวดี</t>
  </si>
  <si>
    <t>ชญานันทร์</t>
  </si>
  <si>
    <t>ทับทิมทอง</t>
  </si>
  <si>
    <t>ชญานิน</t>
  </si>
  <si>
    <t>มาหา</t>
  </si>
  <si>
    <t>ชฎาพร</t>
  </si>
  <si>
    <t>คนกลาง</t>
  </si>
  <si>
    <t>แก้วกอ</t>
  </si>
  <si>
    <t>ชฎาภรณ์</t>
  </si>
  <si>
    <t>บุตรกันหา</t>
  </si>
  <si>
    <t>ชนนิกานต์</t>
  </si>
  <si>
    <t>อินทร์แก้ว</t>
  </si>
  <si>
    <t>ชนากานต์</t>
  </si>
  <si>
    <t>พงษ์ธนู</t>
  </si>
  <si>
    <t>ชรินรัตน์</t>
  </si>
  <si>
    <t>วงษาบุตร</t>
  </si>
  <si>
    <t>ชลธิชา</t>
  </si>
  <si>
    <t>สุริวง</t>
  </si>
  <si>
    <t>ชาริณี</t>
  </si>
  <si>
    <t>ลิขิตดำรงกุล</t>
  </si>
  <si>
    <t>ชาลินี</t>
  </si>
  <si>
    <t>อุดมแก้ว</t>
  </si>
  <si>
    <t>โชติรส</t>
  </si>
  <si>
    <t>วิเศษแก้ว</t>
  </si>
  <si>
    <t>ญดา</t>
  </si>
  <si>
    <t>นนตะสี</t>
  </si>
  <si>
    <t>ศิริเขต</t>
  </si>
  <si>
    <t>ญาดาวดี</t>
  </si>
  <si>
    <t>อินทรเนตรสุทธิ์</t>
  </si>
  <si>
    <t>ณัฏฐ์</t>
  </si>
  <si>
    <t>พิพัฒน์เทวกุล</t>
  </si>
  <si>
    <t>ณัฐณิชา</t>
  </si>
  <si>
    <t>คำมุงคุณ</t>
  </si>
  <si>
    <t>วารินทร์</t>
  </si>
  <si>
    <t>เครือพันธ์</t>
  </si>
  <si>
    <t>นาคนวล</t>
  </si>
  <si>
    <t>ดวงกมล</t>
  </si>
  <si>
    <t>อ่อนแก้ว</t>
  </si>
  <si>
    <t>ดาราวดี</t>
  </si>
  <si>
    <t>ชัยคำ</t>
  </si>
  <si>
    <t>ดุจดวงใจ</t>
  </si>
  <si>
    <t>ลิพันธ์</t>
  </si>
  <si>
    <t>เดชฤทธิ์</t>
  </si>
  <si>
    <t>ไชยโกฎิ</t>
  </si>
  <si>
    <t>ทักษิณ</t>
  </si>
  <si>
    <t>ลุขาวัน</t>
  </si>
  <si>
    <t>ทิพวรรณ</t>
  </si>
  <si>
    <t>บุรินทร์</t>
  </si>
  <si>
    <t>ทิภาพร</t>
  </si>
  <si>
    <t>ตะติยะสุนทร</t>
  </si>
  <si>
    <t>ธนโชติ</t>
  </si>
  <si>
    <t>พอกพูน</t>
  </si>
  <si>
    <t>ธนัสวรรณ</t>
  </si>
  <si>
    <t>สกุลจาป</t>
  </si>
  <si>
    <t>ธนารายณ์</t>
  </si>
  <si>
    <t>ธรรมบุตร</t>
  </si>
  <si>
    <t>ธนิฏฐา</t>
  </si>
  <si>
    <t>ศรีสุพรรณ์</t>
  </si>
  <si>
    <t>ธัญญาเรศ</t>
  </si>
  <si>
    <t>ภูมะลี</t>
  </si>
  <si>
    <t>ธัญมน</t>
  </si>
  <si>
    <t>ก้อนฝ้าย</t>
  </si>
  <si>
    <t>ธันวา</t>
  </si>
  <si>
    <t>โป้กันยา</t>
  </si>
  <si>
    <t>ศรีแก้ว</t>
  </si>
  <si>
    <t>ธิติมา</t>
  </si>
  <si>
    <t>ศุภษร</t>
  </si>
  <si>
    <t>เพ็งแจ่ม</t>
  </si>
  <si>
    <t>นฤมล</t>
  </si>
  <si>
    <t>ศรีภักดี</t>
  </si>
  <si>
    <t>นันทนา</t>
  </si>
  <si>
    <t>พันนุมา</t>
  </si>
  <si>
    <t>นันทนิดา</t>
  </si>
  <si>
    <t>กุลมณี</t>
  </si>
  <si>
    <t>นันธิยา</t>
  </si>
  <si>
    <t>ลี้พล</t>
  </si>
  <si>
    <t>นิชา</t>
  </si>
  <si>
    <t>พันชารี</t>
  </si>
  <si>
    <t>นิตยา</t>
  </si>
  <si>
    <t>ชินลี</t>
  </si>
  <si>
    <t>นิภาพร</t>
  </si>
  <si>
    <t>ผิวขำ</t>
  </si>
  <si>
    <t>นีรภา</t>
  </si>
  <si>
    <t>ชาภักดี</t>
  </si>
  <si>
    <t>เนติรัตน์</t>
  </si>
  <si>
    <t>ทองทับ</t>
  </si>
  <si>
    <t>บุษบากรณ์</t>
  </si>
  <si>
    <t>พรมกอง</t>
  </si>
  <si>
    <t>เบญจวรรณ</t>
  </si>
  <si>
    <t>เหล็กดี</t>
  </si>
  <si>
    <t>คำวงษ์</t>
  </si>
  <si>
    <t>ปพิชญา</t>
  </si>
  <si>
    <t>ทองคำเมือง</t>
  </si>
  <si>
    <t>ปภาวรินทร์</t>
  </si>
  <si>
    <t>บางสวนหลวง</t>
  </si>
  <si>
    <t>ปราญปริญา</t>
  </si>
  <si>
    <t>ตรงดี</t>
  </si>
  <si>
    <t>ปวริศา</t>
  </si>
  <si>
    <t>สอนจันทร์</t>
  </si>
  <si>
    <t>ปัทมาภรณ์</t>
  </si>
  <si>
    <t>ปานตะวัน</t>
  </si>
  <si>
    <t>ธิษาไชย</t>
  </si>
  <si>
    <t>ปิยะดา</t>
  </si>
  <si>
    <t>พลวงค์</t>
  </si>
  <si>
    <t>ปิยะภา</t>
  </si>
  <si>
    <t>พันวิลัย</t>
  </si>
  <si>
    <t>ปิยะวรรณ</t>
  </si>
  <si>
    <t>เรืองศรี</t>
  </si>
  <si>
    <t>ปิยาพัชร</t>
  </si>
  <si>
    <t>ทองแดง</t>
  </si>
  <si>
    <t>พนิดา</t>
  </si>
  <si>
    <t>พิมพ์ทอง</t>
  </si>
  <si>
    <t>พรอารมณ์</t>
  </si>
  <si>
    <t>ยืนยง</t>
  </si>
  <si>
    <t>พิชชาภา</t>
  </si>
  <si>
    <t>ตอนนอก</t>
  </si>
  <si>
    <t>พิมพกานต์</t>
  </si>
  <si>
    <t>สายพฤกษ์</t>
  </si>
  <si>
    <t>พีรกานต์</t>
  </si>
  <si>
    <t>โพนปลัด</t>
  </si>
  <si>
    <t>พุทธิดา</t>
  </si>
  <si>
    <t>ยาตาแสง</t>
  </si>
  <si>
    <t>แพรวลดา</t>
  </si>
  <si>
    <t>บุญพันธ์</t>
  </si>
  <si>
    <t>ภัชชนก</t>
  </si>
  <si>
    <t>สังสินไชย</t>
  </si>
  <si>
    <t>ภัทจิรา</t>
  </si>
  <si>
    <t>สิงห์ดำ</t>
  </si>
  <si>
    <t>ภิญญดา</t>
  </si>
  <si>
    <t>เชื้อคำจันทร์</t>
  </si>
  <si>
    <t>ภูฟ้า</t>
  </si>
  <si>
    <t>เพชรนาวาส</t>
  </si>
  <si>
    <t>มนรดา</t>
  </si>
  <si>
    <t>ธรรมชาติ</t>
  </si>
  <si>
    <t>มัณฑนาภรณ์</t>
  </si>
  <si>
    <t>ภูงาม</t>
  </si>
  <si>
    <t>มารศรี</t>
  </si>
  <si>
    <t>ยกยุทธ</t>
  </si>
  <si>
    <t>มาริษา</t>
  </si>
  <si>
    <t>ไตรยวงศ์</t>
  </si>
  <si>
    <t>เมธาพร</t>
  </si>
  <si>
    <t>เดชพละ</t>
  </si>
  <si>
    <t>ยิ่ญฐา</t>
  </si>
  <si>
    <t>เขียววิลัย</t>
  </si>
  <si>
    <t>รติกานต์</t>
  </si>
  <si>
    <t>กรกัน</t>
  </si>
  <si>
    <t>รัตนพร</t>
  </si>
  <si>
    <t>มณีนพ</t>
  </si>
  <si>
    <t>รัตนาวดี</t>
  </si>
  <si>
    <t>อุปสุข</t>
  </si>
  <si>
    <t>รุ่งนภา</t>
  </si>
  <si>
    <t>เบญมาตย์</t>
  </si>
  <si>
    <t>วรรณวรี</t>
  </si>
  <si>
    <t>พันธ์กว้าง</t>
  </si>
  <si>
    <t>วรฤทัย</t>
  </si>
  <si>
    <t>อามัสสา</t>
  </si>
  <si>
    <t>วรอร</t>
  </si>
  <si>
    <t>เลิศศรี</t>
  </si>
  <si>
    <t>วรัญญา</t>
  </si>
  <si>
    <t>รัตนพลแสน</t>
  </si>
  <si>
    <t>สุรารักษ์</t>
  </si>
  <si>
    <t>วริศรา</t>
  </si>
  <si>
    <t>โสภา</t>
  </si>
  <si>
    <t>วสิษฐ์พล</t>
  </si>
  <si>
    <t>ริเริ่ม</t>
  </si>
  <si>
    <t>วัชราพร</t>
  </si>
  <si>
    <t>พันธ์คำ</t>
  </si>
  <si>
    <t>วันวิสาข์</t>
  </si>
  <si>
    <t>ฤกษ์สว่าง</t>
  </si>
  <si>
    <t>วัลวิสา</t>
  </si>
  <si>
    <t>นาสมใจ</t>
  </si>
  <si>
    <t>วารุณี</t>
  </si>
  <si>
    <t>กุลบุญญา</t>
  </si>
  <si>
    <t>วีรภัทรา</t>
  </si>
  <si>
    <t>บุญรินทร์</t>
  </si>
  <si>
    <t>วีริยาพร</t>
  </si>
  <si>
    <t>ตระทอง</t>
  </si>
  <si>
    <t>ศตพร</t>
  </si>
  <si>
    <t>ลัทธิมนต์</t>
  </si>
  <si>
    <t>ศรัญญา</t>
  </si>
  <si>
    <t>พะฉิม</t>
  </si>
  <si>
    <t>ศศิประภา</t>
  </si>
  <si>
    <t>จันดาบุตร</t>
  </si>
  <si>
    <t>จำปาป่า</t>
  </si>
  <si>
    <t>ศิริวรรณ</t>
  </si>
  <si>
    <t>อุทุม</t>
  </si>
  <si>
    <t>บุญอารีย์</t>
  </si>
  <si>
    <t>สรัทยา</t>
  </si>
  <si>
    <t>สายเมฆ</t>
  </si>
  <si>
    <t>สลิลทิพย์</t>
  </si>
  <si>
    <t>เรืองพร</t>
  </si>
  <si>
    <t>สิริภัชชา</t>
  </si>
  <si>
    <t>อุคำ</t>
  </si>
  <si>
    <t>สิริยาภา</t>
  </si>
  <si>
    <t>แก้วภักดี</t>
  </si>
  <si>
    <t>ไชยเสนา</t>
  </si>
  <si>
    <t>สุชานันท์</t>
  </si>
  <si>
    <t>มุลทาเย็น</t>
  </si>
  <si>
    <t>สุธินันท์</t>
  </si>
  <si>
    <t>ยิ่งชาติ</t>
  </si>
  <si>
    <t>สุพรรษา</t>
  </si>
  <si>
    <t>กัลยาพันธ์</t>
  </si>
  <si>
    <t>สุพิชญา</t>
  </si>
  <si>
    <t>ลัดดา</t>
  </si>
  <si>
    <t>สุภานดี</t>
  </si>
  <si>
    <t>ดวงสิน</t>
  </si>
  <si>
    <t>สุรัสวดี</t>
  </si>
  <si>
    <t>เหลาสิงห์</t>
  </si>
  <si>
    <t>สุวนันท์</t>
  </si>
  <si>
    <t>อันโย</t>
  </si>
  <si>
    <t>โสภิดา</t>
  </si>
  <si>
    <t>หนองขุ่นสาร</t>
  </si>
  <si>
    <t>หทัยรัตน์</t>
  </si>
  <si>
    <t>นัดสด</t>
  </si>
  <si>
    <t>หยกมณี</t>
  </si>
  <si>
    <t>คงตางาม</t>
  </si>
  <si>
    <t>อนุทิดา</t>
  </si>
  <si>
    <t>ชัยนิล</t>
  </si>
  <si>
    <t>อภิขณา</t>
  </si>
  <si>
    <t>โสดาลาด</t>
  </si>
  <si>
    <t>อภิชา</t>
  </si>
  <si>
    <t>จันทร์นวน</t>
  </si>
  <si>
    <t>อภิสรา</t>
  </si>
  <si>
    <t>ยาวไธสง</t>
  </si>
  <si>
    <t>อรจิรา</t>
  </si>
  <si>
    <t>สากุลา</t>
  </si>
  <si>
    <t>อรปรีญา</t>
  </si>
  <si>
    <t>อรัชพร</t>
  </si>
  <si>
    <t>ดาญาณ</t>
  </si>
  <si>
    <t>อลิสา</t>
  </si>
  <si>
    <t>พิมพ์วงศ์</t>
  </si>
  <si>
    <t>อังศุวีร์</t>
  </si>
  <si>
    <t>สีสด</t>
  </si>
  <si>
    <t>อารยา</t>
  </si>
  <si>
    <t>กล้วยนิจ</t>
  </si>
  <si>
    <t>อารีตญา</t>
  </si>
  <si>
    <t>บุญตา</t>
  </si>
  <si>
    <t>อารีรัตน์</t>
  </si>
  <si>
    <t>โชกะตะ</t>
  </si>
  <si>
    <t>อุมากร</t>
  </si>
  <si>
    <t>ผ่องใส</t>
  </si>
  <si>
    <t>ไอรยา</t>
  </si>
  <si>
    <t>เคนชาลี</t>
  </si>
  <si>
    <t>นักศึกษาหลักสูตรพยาบาลศาสตรบัณฑิต รุ่นที่..55..  ชั้นปีที่ 1 ห้อง AB</t>
  </si>
  <si>
    <t>นักศึกษาหลักสูตรพยาบาลศาสตรบัณฑิต รุ่นที่..55..  ชั้นปีที่ 1 ห้อง A</t>
  </si>
  <si>
    <t>วิชา…..........................................................................................รหัสวิชา.....................หน่วยกิต............(.....-.....-.....)</t>
  </si>
  <si>
    <t>ทฤษฎี</t>
  </si>
  <si>
    <t>ทดลอง</t>
  </si>
  <si>
    <t>คะแนนแยก LO รวมทั้งวิชา</t>
  </si>
  <si>
    <t>CLO1.1.2</t>
  </si>
  <si>
    <t>CLO1.1.3</t>
  </si>
  <si>
    <t>CLO3.1.1</t>
  </si>
  <si>
    <t>CLO4.1.2</t>
  </si>
  <si>
    <t>คะแนนดิบรวม 100 %
(คอลัมน์ Y/จน.นก.)</t>
  </si>
  <si>
    <t>คะแนนดิบ 100%</t>
  </si>
  <si>
    <t>(score x จน.นก.)</t>
  </si>
  <si>
    <t>คะแนนดิบรวม
3 นก.
(คอลัมน์ Q+X)</t>
  </si>
  <si>
    <t>แบบฟอร์มรายละเอียดการให้คะแนนตาม มคอ. 3,4</t>
  </si>
  <si>
    <t>แบบฟอร์มสรุปผลการเรียนแยก LO</t>
  </si>
  <si>
    <t>อัพเดต 23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</si>
</sst>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2">
    <font>
      <sz val="10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color rgb="FF000000"/>
      <name val="Tahoma"/>
      <family val="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name val="Wingdings"/>
      <charset val="2"/>
    </font>
    <font>
      <b/>
      <sz val="14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sz val="8"/>
      <name val="Tahoma"/>
      <family val="2"/>
      <scheme val="minor"/>
    </font>
    <font>
      <b/>
      <sz val="16"/>
      <name val="TH SarabunPSK"/>
      <family val="2"/>
      <charset val="222"/>
    </font>
    <font>
      <sz val="16"/>
      <color theme="1"/>
      <name val="THSarabunNew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  <charset val="222"/>
    </font>
    <font>
      <sz val="10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color theme="1"/>
      <name val="THSarabunNew"/>
      <charset val="222"/>
    </font>
    <font>
      <sz val="18"/>
      <color indexed="8"/>
      <name val="TH SarabunPSK"/>
      <family val="2"/>
      <charset val="222"/>
    </font>
    <font>
      <sz val="18"/>
      <name val="TH SarabunPSK"/>
      <family val="2"/>
      <charset val="222"/>
    </font>
    <font>
      <sz val="14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29">
    <xf numFmtId="0" fontId="0" fillId="0" borderId="0" xfId="0"/>
    <xf numFmtId="0" fontId="3" fillId="0" borderId="0" xfId="0" applyFont="1"/>
    <xf numFmtId="0" fontId="4" fillId="0" borderId="0" xfId="2" applyFont="1"/>
    <xf numFmtId="0" fontId="3" fillId="2" borderId="0" xfId="1" applyFont="1" applyFill="1"/>
    <xf numFmtId="0" fontId="3" fillId="2" borderId="0" xfId="0" applyFont="1" applyFill="1"/>
    <xf numFmtId="0" fontId="6" fillId="0" borderId="0" xfId="3" applyFont="1"/>
    <xf numFmtId="0" fontId="7" fillId="0" borderId="0" xfId="3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3" fillId="2" borderId="1" xfId="1" applyFont="1" applyFill="1" applyBorder="1"/>
    <xf numFmtId="0" fontId="4" fillId="0" borderId="1" xfId="2" applyFont="1" applyBorder="1"/>
    <xf numFmtId="2" fontId="4" fillId="0" borderId="1" xfId="2" applyNumberFormat="1" applyFont="1" applyBorder="1"/>
    <xf numFmtId="187" fontId="4" fillId="0" borderId="1" xfId="2" applyNumberFormat="1" applyFont="1" applyBorder="1" applyAlignment="1">
      <alignment horizontal="center"/>
    </xf>
    <xf numFmtId="0" fontId="7" fillId="0" borderId="0" xfId="3" applyFont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9" fontId="8" fillId="0" borderId="1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9" fillId="0" borderId="4" xfId="3" applyFont="1" applyBorder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right" vertical="center"/>
    </xf>
    <xf numFmtId="0" fontId="11" fillId="0" borderId="1" xfId="4" applyFont="1" applyBorder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0" fontId="8" fillId="0" borderId="14" xfId="3" applyFont="1" applyBorder="1" applyAlignment="1">
      <alignment horizontal="center" vertical="center"/>
    </xf>
    <xf numFmtId="0" fontId="7" fillId="0" borderId="13" xfId="6" applyFont="1" applyBorder="1"/>
    <xf numFmtId="0" fontId="7" fillId="0" borderId="0" xfId="6" applyFont="1"/>
    <xf numFmtId="0" fontId="7" fillId="0" borderId="0" xfId="6" applyFont="1" applyAlignment="1">
      <alignment horizontal="center" vertical="center"/>
    </xf>
    <xf numFmtId="0" fontId="7" fillId="0" borderId="14" xfId="6" applyFont="1" applyBorder="1" applyAlignment="1">
      <alignment horizontal="left"/>
    </xf>
    <xf numFmtId="0" fontId="7" fillId="0" borderId="14" xfId="0" applyFont="1" applyBorder="1" applyAlignment="1">
      <alignment vertical="center"/>
    </xf>
    <xf numFmtId="0" fontId="7" fillId="0" borderId="0" xfId="6" applyFont="1" applyAlignment="1">
      <alignment horizontal="center"/>
    </xf>
    <xf numFmtId="0" fontId="7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14" xfId="4" applyFont="1" applyBorder="1" applyAlignment="1">
      <alignment vertical="center"/>
    </xf>
    <xf numFmtId="0" fontId="12" fillId="0" borderId="0" xfId="0" applyFont="1"/>
    <xf numFmtId="0" fontId="7" fillId="0" borderId="8" xfId="4" applyFont="1" applyBorder="1" applyAlignment="1">
      <alignment horizontal="left"/>
    </xf>
    <xf numFmtId="0" fontId="7" fillId="0" borderId="10" xfId="4" applyFont="1" applyBorder="1"/>
    <xf numFmtId="0" fontId="7" fillId="0" borderId="11" xfId="4" applyFont="1" applyBorder="1"/>
    <xf numFmtId="0" fontId="7" fillId="0" borderId="1" xfId="4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Border="1"/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3" xfId="4" applyFont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14" xfId="4" applyFont="1" applyBorder="1" applyAlignment="1">
      <alignment horizontal="left"/>
    </xf>
    <xf numFmtId="0" fontId="7" fillId="0" borderId="13" xfId="4" applyFont="1" applyBorder="1"/>
    <xf numFmtId="0" fontId="7" fillId="0" borderId="14" xfId="4" applyFont="1" applyBorder="1"/>
    <xf numFmtId="0" fontId="6" fillId="0" borderId="13" xfId="3" applyFont="1" applyBorder="1"/>
    <xf numFmtId="0" fontId="6" fillId="0" borderId="14" xfId="3" applyFont="1" applyBorder="1"/>
    <xf numFmtId="0" fontId="7" fillId="0" borderId="13" xfId="3" applyFont="1" applyBorder="1"/>
    <xf numFmtId="0" fontId="7" fillId="0" borderId="14" xfId="3" applyFont="1" applyBorder="1"/>
    <xf numFmtId="0" fontId="7" fillId="0" borderId="8" xfId="4" applyFont="1" applyBorder="1" applyAlignment="1">
      <alignment horizontal="center"/>
    </xf>
    <xf numFmtId="0" fontId="7" fillId="0" borderId="0" xfId="4" applyFont="1"/>
    <xf numFmtId="0" fontId="8" fillId="0" borderId="13" xfId="4" applyFont="1" applyBorder="1"/>
    <xf numFmtId="0" fontId="7" fillId="0" borderId="0" xfId="0" applyFont="1"/>
    <xf numFmtId="0" fontId="7" fillId="0" borderId="14" xfId="0" applyFont="1" applyBorder="1"/>
    <xf numFmtId="0" fontId="7" fillId="0" borderId="13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5" xfId="0" applyFont="1" applyBorder="1"/>
    <xf numFmtId="0" fontId="14" fillId="0" borderId="0" xfId="3" applyFont="1"/>
    <xf numFmtId="0" fontId="12" fillId="0" borderId="0" xfId="4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5" fillId="0" borderId="1" xfId="3" applyFont="1" applyBorder="1" applyAlignment="1">
      <alignment horizontal="center" vertical="center"/>
    </xf>
    <xf numFmtId="0" fontId="16" fillId="0" borderId="1" xfId="0" applyFont="1" applyBorder="1"/>
    <xf numFmtId="0" fontId="8" fillId="0" borderId="1" xfId="6" applyFont="1" applyBorder="1" applyAlignment="1">
      <alignment horizontal="center"/>
    </xf>
    <xf numFmtId="0" fontId="7" fillId="0" borderId="1" xfId="6" applyFont="1" applyBorder="1"/>
    <xf numFmtId="0" fontId="7" fillId="0" borderId="14" xfId="6" applyFont="1" applyBorder="1"/>
    <xf numFmtId="0" fontId="8" fillId="0" borderId="0" xfId="6" applyFont="1"/>
    <xf numFmtId="0" fontId="7" fillId="0" borderId="0" xfId="6" applyFont="1" applyAlignment="1">
      <alignment horizontal="left"/>
    </xf>
    <xf numFmtId="0" fontId="17" fillId="0" borderId="13" xfId="0" applyFont="1" applyBorder="1"/>
    <xf numFmtId="0" fontId="7" fillId="0" borderId="1" xfId="6" applyFont="1" applyBorder="1" applyAlignment="1">
      <alignment horizontal="center"/>
    </xf>
    <xf numFmtId="0" fontId="7" fillId="0" borderId="3" xfId="6" applyFont="1" applyBorder="1"/>
    <xf numFmtId="0" fontId="7" fillId="0" borderId="8" xfId="6" applyFont="1" applyBorder="1"/>
    <xf numFmtId="0" fontId="7" fillId="0" borderId="10" xfId="6" applyFont="1" applyBorder="1"/>
    <xf numFmtId="0" fontId="7" fillId="0" borderId="11" xfId="6" applyFont="1" applyBorder="1"/>
    <xf numFmtId="0" fontId="8" fillId="0" borderId="12" xfId="6" applyFont="1" applyBorder="1"/>
    <xf numFmtId="0" fontId="7" fillId="0" borderId="6" xfId="6" applyFont="1" applyBorder="1"/>
    <xf numFmtId="0" fontId="7" fillId="0" borderId="5" xfId="6" applyFont="1" applyBorder="1"/>
    <xf numFmtId="0" fontId="7" fillId="3" borderId="0" xfId="7" applyFont="1" applyFill="1" applyAlignment="1">
      <alignment horizontal="center" vertical="center" wrapText="1"/>
    </xf>
    <xf numFmtId="0" fontId="16" fillId="3" borderId="0" xfId="0" applyFont="1" applyFill="1" applyAlignment="1">
      <alignment wrapText="1"/>
    </xf>
    <xf numFmtId="0" fontId="7" fillId="4" borderId="1" xfId="6" applyFont="1" applyFill="1" applyBorder="1" applyAlignment="1">
      <alignment horizontal="center"/>
    </xf>
    <xf numFmtId="0" fontId="7" fillId="5" borderId="1" xfId="6" applyFont="1" applyFill="1" applyBorder="1" applyAlignment="1">
      <alignment horizontal="center"/>
    </xf>
    <xf numFmtId="0" fontId="7" fillId="6" borderId="1" xfId="3" applyFont="1" applyFill="1" applyBorder="1" applyAlignment="1">
      <alignment horizontal="center"/>
    </xf>
    <xf numFmtId="0" fontId="7" fillId="3" borderId="0" xfId="7" applyFont="1" applyFill="1" applyAlignment="1">
      <alignment horizontal="center" wrapText="1"/>
    </xf>
    <xf numFmtId="0" fontId="16" fillId="0" borderId="0" xfId="3" applyFont="1" applyAlignment="1">
      <alignment horizontal="right" vertical="center"/>
    </xf>
    <xf numFmtId="0" fontId="16" fillId="0" borderId="0" xfId="3" applyFont="1" applyAlignment="1">
      <alignment horizontal="left" vertical="center"/>
    </xf>
    <xf numFmtId="0" fontId="7" fillId="4" borderId="1" xfId="6" applyFont="1" applyFill="1" applyBorder="1" applyAlignment="1">
      <alignment horizontal="center" vertical="center"/>
    </xf>
    <xf numFmtId="0" fontId="7" fillId="4" borderId="1" xfId="6" applyFont="1" applyFill="1" applyBorder="1"/>
    <xf numFmtId="0" fontId="7" fillId="5" borderId="1" xfId="6" applyFont="1" applyFill="1" applyBorder="1" applyAlignment="1">
      <alignment horizontal="center" vertical="center"/>
    </xf>
    <xf numFmtId="0" fontId="7" fillId="5" borderId="1" xfId="6" applyFont="1" applyFill="1" applyBorder="1"/>
    <xf numFmtId="0" fontId="7" fillId="6" borderId="1" xfId="6" applyFont="1" applyFill="1" applyBorder="1" applyAlignment="1">
      <alignment horizontal="center"/>
    </xf>
    <xf numFmtId="0" fontId="7" fillId="6" borderId="1" xfId="6" applyFont="1" applyFill="1" applyBorder="1" applyAlignment="1">
      <alignment horizontal="center" vertical="center"/>
    </xf>
    <xf numFmtId="0" fontId="7" fillId="6" borderId="1" xfId="6" applyFont="1" applyFill="1" applyBorder="1"/>
    <xf numFmtId="0" fontId="7" fillId="0" borderId="0" xfId="3" applyFont="1" applyAlignment="1">
      <alignment horizontal="left"/>
    </xf>
    <xf numFmtId="0" fontId="7" fillId="0" borderId="0" xfId="6" applyFont="1" applyAlignment="1">
      <alignment horizontal="right"/>
    </xf>
    <xf numFmtId="0" fontId="7" fillId="0" borderId="13" xfId="6" applyFont="1" applyBorder="1" applyAlignment="1">
      <alignment horizontal="center"/>
    </xf>
    <xf numFmtId="9" fontId="8" fillId="0" borderId="1" xfId="3" applyNumberFormat="1" applyFont="1" applyBorder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8" fillId="0" borderId="13" xfId="6" applyFont="1" applyBorder="1"/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20" fillId="0" borderId="19" xfId="0" applyFont="1" applyBorder="1"/>
    <xf numFmtId="0" fontId="20" fillId="0" borderId="20" xfId="0" applyFont="1" applyBorder="1"/>
    <xf numFmtId="0" fontId="20" fillId="0" borderId="21" xfId="0" applyFont="1" applyBorder="1"/>
    <xf numFmtId="0" fontId="20" fillId="0" borderId="22" xfId="0" applyFont="1" applyBorder="1"/>
    <xf numFmtId="0" fontId="15" fillId="0" borderId="1" xfId="0" applyFont="1" applyBorder="1" applyAlignment="1">
      <alignment horizontal="center" vertical="top"/>
    </xf>
    <xf numFmtId="9" fontId="15" fillId="0" borderId="1" xfId="0" applyNumberFormat="1" applyFont="1" applyBorder="1" applyAlignment="1">
      <alignment horizontal="center" vertical="top"/>
    </xf>
    <xf numFmtId="0" fontId="4" fillId="0" borderId="1" xfId="3" applyFont="1" applyBorder="1" applyAlignment="1">
      <alignment horizontal="center"/>
    </xf>
    <xf numFmtId="0" fontId="21" fillId="0" borderId="10" xfId="4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8" fillId="0" borderId="1" xfId="3" applyNumberFormat="1" applyFont="1" applyBorder="1" applyAlignment="1">
      <alignment horizontal="center" vertical="center" wrapText="1"/>
    </xf>
    <xf numFmtId="0" fontId="23" fillId="0" borderId="0" xfId="3" applyFont="1"/>
    <xf numFmtId="0" fontId="23" fillId="0" borderId="8" xfId="3" applyFont="1" applyBorder="1" applyAlignment="1">
      <alignment horizontal="center" vertical="center"/>
    </xf>
    <xf numFmtId="0" fontId="24" fillId="0" borderId="0" xfId="3" applyFont="1"/>
    <xf numFmtId="0" fontId="25" fillId="2" borderId="1" xfId="0" applyFont="1" applyFill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7" xfId="0" applyFont="1" applyBorder="1"/>
    <xf numFmtId="0" fontId="26" fillId="0" borderId="18" xfId="0" applyFont="1" applyBorder="1"/>
    <xf numFmtId="0" fontId="26" fillId="0" borderId="19" xfId="0" applyFont="1" applyBorder="1"/>
    <xf numFmtId="0" fontId="25" fillId="0" borderId="1" xfId="0" applyFont="1" applyBorder="1"/>
    <xf numFmtId="0" fontId="25" fillId="0" borderId="0" xfId="0" applyFont="1"/>
    <xf numFmtId="0" fontId="26" fillId="0" borderId="20" xfId="0" applyFont="1" applyBorder="1"/>
    <xf numFmtId="0" fontId="26" fillId="0" borderId="21" xfId="0" applyFont="1" applyBorder="1"/>
    <xf numFmtId="0" fontId="26" fillId="0" borderId="22" xfId="0" applyFont="1" applyBorder="1"/>
    <xf numFmtId="0" fontId="25" fillId="2" borderId="1" xfId="0" applyFont="1" applyFill="1" applyBorder="1"/>
    <xf numFmtId="0" fontId="25" fillId="2" borderId="0" xfId="0" applyFont="1" applyFill="1"/>
    <xf numFmtId="0" fontId="23" fillId="0" borderId="10" xfId="3" applyFont="1" applyBorder="1" applyAlignment="1">
      <alignment horizontal="center"/>
    </xf>
    <xf numFmtId="0" fontId="23" fillId="0" borderId="10" xfId="3" applyFont="1" applyBorder="1"/>
    <xf numFmtId="0" fontId="23" fillId="0" borderId="11" xfId="3" applyFont="1" applyBorder="1"/>
    <xf numFmtId="0" fontId="27" fillId="0" borderId="4" xfId="3" applyFont="1" applyBorder="1" applyAlignment="1">
      <alignment horizontal="right" vertical="center"/>
    </xf>
    <xf numFmtId="0" fontId="23" fillId="0" borderId="1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/>
    </xf>
    <xf numFmtId="0" fontId="27" fillId="0" borderId="1" xfId="3" applyFont="1" applyBorder="1" applyAlignment="1">
      <alignment horizontal="right" vertical="center"/>
    </xf>
    <xf numFmtId="0" fontId="28" fillId="0" borderId="1" xfId="4" applyFont="1" applyBorder="1" applyAlignment="1">
      <alignment horizontal="right"/>
    </xf>
    <xf numFmtId="0" fontId="23" fillId="0" borderId="0" xfId="3" applyFont="1" applyAlignment="1">
      <alignment horizontal="center" vertical="center" wrapText="1"/>
    </xf>
    <xf numFmtId="0" fontId="23" fillId="0" borderId="14" xfId="3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3" xfId="6" applyFont="1" applyBorder="1"/>
    <xf numFmtId="0" fontId="23" fillId="0" borderId="0" xfId="6" applyFont="1"/>
    <xf numFmtId="0" fontId="23" fillId="0" borderId="0" xfId="6" applyFont="1" applyAlignment="1">
      <alignment horizontal="center" vertical="center"/>
    </xf>
    <xf numFmtId="0" fontId="23" fillId="0" borderId="14" xfId="6" applyFont="1" applyBorder="1" applyAlignment="1">
      <alignment horizontal="left"/>
    </xf>
    <xf numFmtId="0" fontId="23" fillId="0" borderId="14" xfId="0" applyFont="1" applyBorder="1" applyAlignment="1">
      <alignment vertical="center"/>
    </xf>
    <xf numFmtId="0" fontId="23" fillId="0" borderId="0" xfId="6" applyFont="1" applyAlignment="1">
      <alignment horizontal="center"/>
    </xf>
    <xf numFmtId="0" fontId="23" fillId="0" borderId="0" xfId="3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14" xfId="4" applyFont="1" applyBorder="1" applyAlignment="1">
      <alignment vertical="center"/>
    </xf>
    <xf numFmtId="0" fontId="23" fillId="0" borderId="8" xfId="4" applyFont="1" applyBorder="1" applyAlignment="1">
      <alignment horizontal="left"/>
    </xf>
    <xf numFmtId="0" fontId="23" fillId="0" borderId="10" xfId="4" applyFont="1" applyBorder="1"/>
    <xf numFmtId="0" fontId="23" fillId="0" borderId="11" xfId="4" applyFont="1" applyBorder="1"/>
    <xf numFmtId="0" fontId="29" fillId="0" borderId="0" xfId="0" applyFont="1"/>
    <xf numFmtId="0" fontId="23" fillId="0" borderId="1" xfId="4" applyFont="1" applyBorder="1" applyAlignment="1">
      <alignment horizontal="center"/>
    </xf>
    <xf numFmtId="0" fontId="29" fillId="0" borderId="13" xfId="0" applyFont="1" applyBorder="1"/>
    <xf numFmtId="0" fontId="29" fillId="0" borderId="14" xfId="0" applyFont="1" applyBorder="1"/>
    <xf numFmtId="0" fontId="30" fillId="0" borderId="1" xfId="3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14" xfId="0" applyFont="1" applyBorder="1" applyAlignment="1">
      <alignment horizontal="left"/>
    </xf>
    <xf numFmtId="0" fontId="23" fillId="0" borderId="13" xfId="4" applyFont="1" applyBorder="1" applyAlignment="1">
      <alignment horizontal="left"/>
    </xf>
    <xf numFmtId="0" fontId="23" fillId="0" borderId="0" xfId="4" applyFont="1" applyAlignment="1">
      <alignment horizontal="left"/>
    </xf>
    <xf numFmtId="0" fontId="23" fillId="0" borderId="14" xfId="4" applyFont="1" applyBorder="1" applyAlignment="1">
      <alignment horizontal="left"/>
    </xf>
    <xf numFmtId="0" fontId="24" fillId="0" borderId="13" xfId="3" applyFont="1" applyBorder="1"/>
    <xf numFmtId="0" fontId="24" fillId="0" borderId="14" xfId="3" applyFont="1" applyBorder="1"/>
    <xf numFmtId="0" fontId="23" fillId="0" borderId="13" xfId="3" applyFont="1" applyBorder="1"/>
    <xf numFmtId="0" fontId="23" fillId="0" borderId="14" xfId="3" applyFont="1" applyBorder="1"/>
    <xf numFmtId="0" fontId="23" fillId="0" borderId="8" xfId="4" applyFont="1" applyBorder="1" applyAlignment="1">
      <alignment horizontal="center"/>
    </xf>
    <xf numFmtId="0" fontId="31" fillId="0" borderId="10" xfId="4" applyFont="1" applyBorder="1" applyAlignment="1">
      <alignment horizontal="center"/>
    </xf>
    <xf numFmtId="0" fontId="23" fillId="0" borderId="0" xfId="4" applyFont="1"/>
    <xf numFmtId="0" fontId="23" fillId="0" borderId="14" xfId="4" applyFont="1" applyBorder="1"/>
    <xf numFmtId="0" fontId="23" fillId="0" borderId="13" xfId="6" applyFont="1" applyBorder="1" applyAlignment="1">
      <alignment horizontal="center"/>
    </xf>
    <xf numFmtId="0" fontId="23" fillId="0" borderId="14" xfId="6" applyFont="1" applyBorder="1"/>
    <xf numFmtId="0" fontId="23" fillId="0" borderId="13" xfId="4" applyFont="1" applyBorder="1"/>
    <xf numFmtId="0" fontId="23" fillId="0" borderId="0" xfId="0" applyFont="1"/>
    <xf numFmtId="0" fontId="23" fillId="0" borderId="14" xfId="0" applyFont="1" applyBorder="1"/>
    <xf numFmtId="0" fontId="23" fillId="0" borderId="13" xfId="0" applyFont="1" applyBorder="1"/>
    <xf numFmtId="0" fontId="29" fillId="0" borderId="12" xfId="0" applyFont="1" applyBorder="1"/>
    <xf numFmtId="0" fontId="29" fillId="0" borderId="6" xfId="0" applyFont="1" applyBorder="1"/>
    <xf numFmtId="0" fontId="29" fillId="0" borderId="5" xfId="0" applyFont="1" applyBorder="1"/>
    <xf numFmtId="0" fontId="29" fillId="0" borderId="0" xfId="3" applyFont="1"/>
    <xf numFmtId="0" fontId="29" fillId="0" borderId="0" xfId="4" applyFont="1"/>
    <xf numFmtId="0" fontId="25" fillId="0" borderId="0" xfId="0" applyFont="1" applyAlignment="1">
      <alignment vertical="center"/>
    </xf>
    <xf numFmtId="0" fontId="20" fillId="7" borderId="16" xfId="0" applyFont="1" applyFill="1" applyBorder="1" applyAlignment="1">
      <alignment horizontal="center"/>
    </xf>
    <xf numFmtId="0" fontId="20" fillId="7" borderId="20" xfId="0" applyFont="1" applyFill="1" applyBorder="1"/>
    <xf numFmtId="0" fontId="20" fillId="7" borderId="21" xfId="0" applyFont="1" applyFill="1" applyBorder="1"/>
    <xf numFmtId="0" fontId="20" fillId="7" borderId="22" xfId="0" applyFont="1" applyFill="1" applyBorder="1"/>
    <xf numFmtId="0" fontId="23" fillId="0" borderId="9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23" fillId="0" borderId="0" xfId="3" applyFont="1" applyAlignment="1">
      <alignment horizontal="center"/>
    </xf>
    <xf numFmtId="0" fontId="23" fillId="0" borderId="8" xfId="3" applyFont="1" applyBorder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0" fontId="24" fillId="0" borderId="4" xfId="3" applyFont="1" applyBorder="1" applyAlignment="1">
      <alignment horizontal="center" vertical="center"/>
    </xf>
    <xf numFmtId="0" fontId="24" fillId="0" borderId="10" xfId="3" applyFont="1" applyBorder="1" applyAlignment="1">
      <alignment horizontal="center" vertical="center"/>
    </xf>
    <xf numFmtId="0" fontId="24" fillId="0" borderId="11" xfId="3" applyFont="1" applyBorder="1" applyAlignment="1">
      <alignment horizontal="center" vertical="center"/>
    </xf>
    <xf numFmtId="0" fontId="24" fillId="0" borderId="12" xfId="3" applyFont="1" applyBorder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24" fillId="0" borderId="5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center" wrapText="1"/>
    </xf>
    <xf numFmtId="0" fontId="23" fillId="0" borderId="13" xfId="3" applyFont="1" applyBorder="1" applyAlignment="1">
      <alignment horizontal="center"/>
    </xf>
    <xf numFmtId="0" fontId="23" fillId="0" borderId="14" xfId="3" applyFont="1" applyBorder="1" applyAlignment="1">
      <alignment horizontal="center"/>
    </xf>
    <xf numFmtId="0" fontId="23" fillId="0" borderId="13" xfId="4" applyFont="1" applyBorder="1" applyAlignment="1">
      <alignment horizontal="center"/>
    </xf>
    <xf numFmtId="0" fontId="23" fillId="0" borderId="0" xfId="4" applyFont="1" applyAlignment="1">
      <alignment horizontal="center"/>
    </xf>
    <xf numFmtId="0" fontId="23" fillId="0" borderId="14" xfId="4" applyFont="1" applyBorder="1" applyAlignment="1">
      <alignment horizontal="center"/>
    </xf>
    <xf numFmtId="0" fontId="23" fillId="0" borderId="12" xfId="4" applyFont="1" applyBorder="1" applyAlignment="1">
      <alignment horizontal="center"/>
    </xf>
    <xf numFmtId="0" fontId="23" fillId="0" borderId="6" xfId="4" applyFont="1" applyBorder="1" applyAlignment="1">
      <alignment horizontal="center"/>
    </xf>
    <xf numFmtId="0" fontId="23" fillId="0" borderId="5" xfId="4" applyFont="1" applyBorder="1" applyAlignment="1">
      <alignment horizontal="center"/>
    </xf>
    <xf numFmtId="0" fontId="23" fillId="3" borderId="1" xfId="5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14" xfId="4" applyFont="1" applyBorder="1" applyAlignment="1">
      <alignment horizontal="center" vertical="center"/>
    </xf>
    <xf numFmtId="0" fontId="23" fillId="0" borderId="3" xfId="4" applyFont="1" applyBorder="1" applyAlignment="1">
      <alignment horizontal="center"/>
    </xf>
    <xf numFmtId="0" fontId="23" fillId="0" borderId="7" xfId="4" applyFont="1" applyBorder="1" applyAlignment="1">
      <alignment horizontal="center"/>
    </xf>
    <xf numFmtId="0" fontId="23" fillId="0" borderId="2" xfId="4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3" fillId="0" borderId="13" xfId="6" applyFont="1" applyBorder="1" applyAlignment="1">
      <alignment horizontal="center"/>
    </xf>
    <xf numFmtId="0" fontId="23" fillId="0" borderId="0" xfId="6" applyFont="1" applyAlignment="1">
      <alignment horizontal="center"/>
    </xf>
    <xf numFmtId="0" fontId="23" fillId="0" borderId="14" xfId="6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8" xfId="6" applyFont="1" applyBorder="1" applyAlignment="1">
      <alignment horizontal="center" vertical="center"/>
    </xf>
    <xf numFmtId="0" fontId="23" fillId="0" borderId="10" xfId="6" applyFont="1" applyBorder="1" applyAlignment="1">
      <alignment horizontal="center" vertical="center"/>
    </xf>
    <xf numFmtId="0" fontId="23" fillId="0" borderId="11" xfId="6" applyFont="1" applyBorder="1" applyAlignment="1">
      <alignment horizontal="center" vertical="center"/>
    </xf>
    <xf numFmtId="0" fontId="23" fillId="0" borderId="13" xfId="6" applyFont="1" applyBorder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23" fillId="0" borderId="14" xfId="6" applyFont="1" applyBorder="1" applyAlignment="1">
      <alignment horizontal="center" vertical="center"/>
    </xf>
    <xf numFmtId="2" fontId="23" fillId="0" borderId="3" xfId="4" applyNumberFormat="1" applyFont="1" applyBorder="1" applyAlignment="1">
      <alignment horizontal="center"/>
    </xf>
    <xf numFmtId="2" fontId="23" fillId="0" borderId="2" xfId="4" applyNumberFormat="1" applyFont="1" applyBorder="1" applyAlignment="1">
      <alignment horizontal="center"/>
    </xf>
    <xf numFmtId="0" fontId="8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2" fontId="7" fillId="0" borderId="3" xfId="4" applyNumberFormat="1" applyFont="1" applyBorder="1" applyAlignment="1">
      <alignment horizontal="center"/>
    </xf>
    <xf numFmtId="2" fontId="7" fillId="0" borderId="2" xfId="4" applyNumberFormat="1" applyFont="1" applyBorder="1" applyAlignment="1">
      <alignment horizontal="center"/>
    </xf>
    <xf numFmtId="0" fontId="8" fillId="0" borderId="9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3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6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8" fillId="3" borderId="1" xfId="5" applyFont="1" applyFill="1" applyBorder="1" applyAlignment="1">
      <alignment horizontal="center" vertical="center"/>
    </xf>
    <xf numFmtId="0" fontId="8" fillId="0" borderId="3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2" xfId="4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14" xfId="6" applyFont="1" applyBorder="1" applyAlignment="1">
      <alignment horizontal="center"/>
    </xf>
    <xf numFmtId="0" fontId="8" fillId="0" borderId="15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3" borderId="3" xfId="7" applyFont="1" applyFill="1" applyBorder="1" applyAlignment="1">
      <alignment horizontal="center"/>
    </xf>
    <xf numFmtId="0" fontId="8" fillId="3" borderId="7" xfId="7" applyFont="1" applyFill="1" applyBorder="1" applyAlignment="1">
      <alignment horizontal="center"/>
    </xf>
    <xf numFmtId="0" fontId="8" fillId="3" borderId="2" xfId="7" applyFont="1" applyFill="1" applyBorder="1" applyAlignment="1">
      <alignment horizontal="center"/>
    </xf>
    <xf numFmtId="0" fontId="8" fillId="0" borderId="12" xfId="6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5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7" fillId="4" borderId="1" xfId="6" applyFont="1" applyFill="1" applyBorder="1" applyAlignment="1">
      <alignment horizontal="center"/>
    </xf>
    <xf numFmtId="0" fontId="7" fillId="5" borderId="1" xfId="6" applyFont="1" applyFill="1" applyBorder="1" applyAlignment="1">
      <alignment horizontal="center"/>
    </xf>
    <xf numFmtId="0" fontId="7" fillId="6" borderId="1" xfId="3" applyFont="1" applyFill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7" fillId="0" borderId="6" xfId="6" applyFont="1" applyBorder="1" applyAlignment="1">
      <alignment horizontal="center"/>
    </xf>
    <xf numFmtId="0" fontId="7" fillId="0" borderId="5" xfId="6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8" fillId="0" borderId="1" xfId="3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1" applyFont="1" applyFill="1" applyBorder="1"/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ปกติ 2" xfId="3" xr:uid="{00000000-0005-0000-0000-000003000000}"/>
    <cellStyle name="ปกติ 3" xfId="4" xr:uid="{00000000-0005-0000-0000-000004000000}"/>
    <cellStyle name="ปกติ 3 2" xfId="6" xr:uid="{00000000-0005-0000-0000-000005000000}"/>
    <cellStyle name="ปกติ_Sheet1" xfId="5" xr:uid="{00000000-0005-0000-0000-000006000000}"/>
    <cellStyle name="ปกติ_Sheet1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13607</xdr:colOff>
      <xdr:row>1</xdr:row>
      <xdr:rowOff>0</xdr:rowOff>
    </xdr:from>
    <xdr:to>
      <xdr:col>5</xdr:col>
      <xdr:colOff>753626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28" y="272143"/>
          <a:ext cx="740019" cy="5604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734786</xdr:colOff>
      <xdr:row>1</xdr:row>
      <xdr:rowOff>244929</xdr:rowOff>
    </xdr:from>
    <xdr:to>
      <xdr:col>5</xdr:col>
      <xdr:colOff>603948</xdr:colOff>
      <xdr:row>3</xdr:row>
      <xdr:rowOff>261051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244929"/>
          <a:ext cx="740019" cy="560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-MMP873\Downloads\Admission66\&#3612;&#3621;&#3585;&#3634;&#3619;&#3588;&#3633;&#3604;&#3648;&#3621;&#3639;&#3629;&#3585;&#3619;&#3629;&#3610;Quota2566&#3623;&#3614;&#3610;.&#3626;&#3619;&#3619;&#3614;&#3626;&#3636;&#3607;&#3608;&#3636;&#3611;&#3619;&#3632;&#3626;&#3591;&#3588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รวจร่างกายสรรพสิทธิประสงค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33"/>
  <sheetViews>
    <sheetView topLeftCell="A105" zoomScale="106" zoomScaleNormal="106" workbookViewId="0">
      <selection activeCell="K125" sqref="K125"/>
    </sheetView>
  </sheetViews>
  <sheetFormatPr defaultColWidth="9.140625" defaultRowHeight="24"/>
  <cols>
    <col min="1" max="1" width="9.140625" style="127"/>
    <col min="2" max="2" width="11.140625" style="127" customWidth="1"/>
    <col min="3" max="3" width="25.42578125" style="127" customWidth="1"/>
    <col min="4" max="4" width="7.85546875" style="127" bestFit="1" customWidth="1"/>
    <col min="5" max="5" width="13" style="127" bestFit="1" customWidth="1"/>
    <col min="6" max="6" width="14" style="127" customWidth="1"/>
    <col min="7" max="15" width="21.5703125" style="127" customWidth="1"/>
    <col min="16" max="16384" width="9.140625" style="127"/>
  </cols>
  <sheetData>
    <row r="1" spans="2:9" s="118" customFormat="1" ht="21" customHeight="1"/>
    <row r="2" spans="2:9" s="118" customFormat="1" ht="21" customHeight="1"/>
    <row r="3" spans="2:9" s="118" customFormat="1" ht="21" customHeight="1"/>
    <row r="4" spans="2:9" s="118" customFormat="1" ht="21" customHeight="1">
      <c r="B4" s="193" t="s">
        <v>4</v>
      </c>
      <c r="C4" s="193"/>
      <c r="D4" s="193"/>
      <c r="E4" s="193"/>
      <c r="F4" s="193"/>
      <c r="G4" s="193"/>
      <c r="H4" s="193"/>
      <c r="I4" s="193"/>
    </row>
    <row r="5" spans="2:9" s="118" customFormat="1" ht="21" customHeight="1">
      <c r="B5" s="193" t="s">
        <v>5</v>
      </c>
      <c r="C5" s="193"/>
      <c r="D5" s="193"/>
      <c r="E5" s="193"/>
      <c r="F5" s="193"/>
      <c r="G5" s="193"/>
      <c r="H5" s="193"/>
      <c r="I5" s="193"/>
    </row>
    <row r="6" spans="2:9" s="118" customFormat="1" ht="21" customHeight="1">
      <c r="B6" s="193" t="s">
        <v>401</v>
      </c>
      <c r="C6" s="193"/>
      <c r="D6" s="193"/>
      <c r="E6" s="193"/>
      <c r="F6" s="193"/>
      <c r="G6" s="193"/>
      <c r="H6" s="193"/>
      <c r="I6" s="193"/>
    </row>
    <row r="7" spans="2:9" s="118" customFormat="1" ht="21" customHeight="1">
      <c r="B7" s="193" t="s">
        <v>400</v>
      </c>
      <c r="C7" s="193"/>
      <c r="D7" s="193"/>
      <c r="E7" s="193"/>
      <c r="F7" s="193"/>
      <c r="G7" s="193"/>
      <c r="H7" s="193"/>
      <c r="I7" s="193"/>
    </row>
    <row r="8" spans="2:9" s="118" customFormat="1" ht="21" customHeight="1">
      <c r="B8" s="193" t="s">
        <v>6</v>
      </c>
      <c r="C8" s="193"/>
      <c r="D8" s="193"/>
      <c r="E8" s="193"/>
      <c r="F8" s="193"/>
      <c r="G8" s="193"/>
      <c r="H8" s="193"/>
      <c r="I8" s="193"/>
    </row>
    <row r="9" spans="2:9" s="118" customFormat="1" ht="21" customHeight="1"/>
    <row r="10" spans="2:9" s="120" customFormat="1" ht="23.1" customHeight="1">
      <c r="B10" s="194" t="s">
        <v>19</v>
      </c>
      <c r="C10" s="191" t="s">
        <v>20</v>
      </c>
      <c r="D10" s="194" t="s">
        <v>21</v>
      </c>
      <c r="E10" s="197"/>
      <c r="F10" s="198"/>
      <c r="G10" s="202" t="s">
        <v>22</v>
      </c>
      <c r="H10" s="191" t="s">
        <v>23</v>
      </c>
      <c r="I10" s="191" t="s">
        <v>2</v>
      </c>
    </row>
    <row r="11" spans="2:9" s="120" customFormat="1" ht="23.1" customHeight="1">
      <c r="B11" s="195"/>
      <c r="C11" s="196"/>
      <c r="D11" s="199"/>
      <c r="E11" s="200"/>
      <c r="F11" s="201"/>
      <c r="G11" s="203"/>
      <c r="H11" s="192"/>
      <c r="I11" s="192"/>
    </row>
    <row r="12" spans="2:9" ht="26.25">
      <c r="B12" s="121">
        <v>1</v>
      </c>
      <c r="C12" s="122">
        <v>67107301001</v>
      </c>
      <c r="D12" s="123" t="s">
        <v>0</v>
      </c>
      <c r="E12" s="124" t="s">
        <v>96</v>
      </c>
      <c r="F12" s="125" t="s">
        <v>97</v>
      </c>
      <c r="G12" s="126"/>
      <c r="H12" s="126"/>
      <c r="I12" s="126"/>
    </row>
    <row r="13" spans="2:9" ht="26.25">
      <c r="B13" s="121">
        <v>2</v>
      </c>
      <c r="C13" s="122">
        <v>67107301002</v>
      </c>
      <c r="D13" s="128" t="s">
        <v>0</v>
      </c>
      <c r="E13" s="129" t="s">
        <v>98</v>
      </c>
      <c r="F13" s="130" t="s">
        <v>99</v>
      </c>
      <c r="G13" s="126"/>
      <c r="H13" s="126"/>
      <c r="I13" s="126"/>
    </row>
    <row r="14" spans="2:9" ht="26.25">
      <c r="B14" s="121">
        <v>3</v>
      </c>
      <c r="C14" s="122">
        <v>67107301003</v>
      </c>
      <c r="D14" s="128" t="s">
        <v>0</v>
      </c>
      <c r="E14" s="129" t="s">
        <v>100</v>
      </c>
      <c r="F14" s="130" t="s">
        <v>101</v>
      </c>
      <c r="G14" s="126"/>
      <c r="H14" s="126"/>
      <c r="I14" s="126"/>
    </row>
    <row r="15" spans="2:9" ht="26.25">
      <c r="B15" s="121">
        <v>4</v>
      </c>
      <c r="C15" s="122">
        <v>67107301004</v>
      </c>
      <c r="D15" s="128" t="s">
        <v>0</v>
      </c>
      <c r="E15" s="129" t="s">
        <v>102</v>
      </c>
      <c r="F15" s="130" t="s">
        <v>103</v>
      </c>
      <c r="G15" s="126"/>
      <c r="H15" s="126"/>
      <c r="I15" s="126"/>
    </row>
    <row r="16" spans="2:9" ht="26.25">
      <c r="B16" s="121">
        <v>5</v>
      </c>
      <c r="C16" s="122">
        <v>67107301005</v>
      </c>
      <c r="D16" s="128" t="s">
        <v>0</v>
      </c>
      <c r="E16" s="129" t="s">
        <v>104</v>
      </c>
      <c r="F16" s="130" t="s">
        <v>105</v>
      </c>
      <c r="G16" s="126"/>
      <c r="H16" s="126"/>
      <c r="I16" s="126"/>
    </row>
    <row r="17" spans="2:9" ht="26.25">
      <c r="B17" s="121">
        <v>6</v>
      </c>
      <c r="C17" s="122">
        <v>67107301006</v>
      </c>
      <c r="D17" s="128" t="s">
        <v>0</v>
      </c>
      <c r="E17" s="129" t="s">
        <v>106</v>
      </c>
      <c r="F17" s="130" t="s">
        <v>107</v>
      </c>
      <c r="G17" s="126"/>
      <c r="H17" s="126"/>
      <c r="I17" s="126"/>
    </row>
    <row r="18" spans="2:9" ht="26.25">
      <c r="B18" s="121">
        <v>7</v>
      </c>
      <c r="C18" s="122">
        <v>67107301007</v>
      </c>
      <c r="D18" s="128" t="s">
        <v>0</v>
      </c>
      <c r="E18" s="129" t="s">
        <v>108</v>
      </c>
      <c r="F18" s="130" t="s">
        <v>109</v>
      </c>
      <c r="G18" s="126"/>
      <c r="H18" s="126"/>
      <c r="I18" s="126"/>
    </row>
    <row r="19" spans="2:9" ht="26.25">
      <c r="B19" s="121">
        <v>8</v>
      </c>
      <c r="C19" s="122">
        <v>67107301008</v>
      </c>
      <c r="D19" s="128" t="s">
        <v>0</v>
      </c>
      <c r="E19" s="129" t="s">
        <v>108</v>
      </c>
      <c r="F19" s="130" t="s">
        <v>110</v>
      </c>
      <c r="G19" s="126"/>
      <c r="H19" s="126"/>
      <c r="I19" s="126"/>
    </row>
    <row r="20" spans="2:9" ht="26.25">
      <c r="B20" s="121">
        <v>9</v>
      </c>
      <c r="C20" s="122">
        <v>67107301009</v>
      </c>
      <c r="D20" s="128" t="s">
        <v>0</v>
      </c>
      <c r="E20" s="129" t="s">
        <v>111</v>
      </c>
      <c r="F20" s="130" t="s">
        <v>112</v>
      </c>
      <c r="G20" s="126"/>
      <c r="H20" s="126"/>
      <c r="I20" s="126"/>
    </row>
    <row r="21" spans="2:9" ht="26.25">
      <c r="B21" s="121">
        <v>10</v>
      </c>
      <c r="C21" s="122">
        <v>67107301010</v>
      </c>
      <c r="D21" s="128" t="s">
        <v>0</v>
      </c>
      <c r="E21" s="129" t="s">
        <v>113</v>
      </c>
      <c r="F21" s="130" t="s">
        <v>114</v>
      </c>
      <c r="G21" s="126"/>
      <c r="H21" s="126"/>
      <c r="I21" s="126"/>
    </row>
    <row r="22" spans="2:9" ht="26.25">
      <c r="B22" s="121">
        <v>11</v>
      </c>
      <c r="C22" s="122">
        <v>67107301011</v>
      </c>
      <c r="D22" s="128" t="s">
        <v>1</v>
      </c>
      <c r="E22" s="129" t="s">
        <v>115</v>
      </c>
      <c r="F22" s="130" t="s">
        <v>116</v>
      </c>
      <c r="G22" s="126"/>
      <c r="H22" s="126"/>
      <c r="I22" s="126"/>
    </row>
    <row r="23" spans="2:9" ht="26.25">
      <c r="B23" s="121">
        <v>12</v>
      </c>
      <c r="C23" s="122">
        <v>67107301012</v>
      </c>
      <c r="D23" s="128" t="s">
        <v>0</v>
      </c>
      <c r="E23" s="129" t="s">
        <v>7</v>
      </c>
      <c r="F23" s="130" t="s">
        <v>117</v>
      </c>
      <c r="G23" s="126"/>
      <c r="H23" s="126"/>
      <c r="I23" s="126"/>
    </row>
    <row r="24" spans="2:9" ht="26.25">
      <c r="B24" s="121">
        <v>13</v>
      </c>
      <c r="C24" s="122">
        <v>67107301013</v>
      </c>
      <c r="D24" s="128" t="s">
        <v>0</v>
      </c>
      <c r="E24" s="129" t="s">
        <v>7</v>
      </c>
      <c r="F24" s="130" t="s">
        <v>118</v>
      </c>
      <c r="G24" s="126"/>
      <c r="H24" s="126"/>
      <c r="I24" s="126"/>
    </row>
    <row r="25" spans="2:9" ht="26.25">
      <c r="B25" s="121">
        <v>14</v>
      </c>
      <c r="C25" s="122">
        <v>67107301014</v>
      </c>
      <c r="D25" s="128" t="s">
        <v>0</v>
      </c>
      <c r="E25" s="129" t="s">
        <v>119</v>
      </c>
      <c r="F25" s="130" t="s">
        <v>120</v>
      </c>
      <c r="G25" s="126"/>
      <c r="H25" s="126"/>
      <c r="I25" s="126"/>
    </row>
    <row r="26" spans="2:9" ht="26.25">
      <c r="B26" s="121">
        <v>15</v>
      </c>
      <c r="C26" s="122">
        <v>67107301015</v>
      </c>
      <c r="D26" s="128" t="s">
        <v>0</v>
      </c>
      <c r="E26" s="129" t="s">
        <v>121</v>
      </c>
      <c r="F26" s="130" t="s">
        <v>122</v>
      </c>
      <c r="G26" s="126"/>
      <c r="H26" s="126"/>
      <c r="I26" s="126"/>
    </row>
    <row r="27" spans="2:9" ht="26.25">
      <c r="B27" s="121">
        <v>16</v>
      </c>
      <c r="C27" s="122">
        <v>67107301016</v>
      </c>
      <c r="D27" s="128" t="s">
        <v>0</v>
      </c>
      <c r="E27" s="129" t="s">
        <v>123</v>
      </c>
      <c r="F27" s="130" t="s">
        <v>124</v>
      </c>
      <c r="G27" s="126"/>
      <c r="H27" s="126"/>
      <c r="I27" s="126"/>
    </row>
    <row r="28" spans="2:9" ht="26.25">
      <c r="B28" s="121">
        <v>17</v>
      </c>
      <c r="C28" s="122">
        <v>67107301017</v>
      </c>
      <c r="D28" s="128" t="s">
        <v>0</v>
      </c>
      <c r="E28" s="129" t="s">
        <v>125</v>
      </c>
      <c r="F28" s="130" t="s">
        <v>126</v>
      </c>
      <c r="G28" s="126"/>
      <c r="H28" s="126"/>
      <c r="I28" s="126"/>
    </row>
    <row r="29" spans="2:9" ht="26.25">
      <c r="B29" s="121">
        <v>18</v>
      </c>
      <c r="C29" s="122">
        <v>67107301018</v>
      </c>
      <c r="D29" s="128" t="s">
        <v>0</v>
      </c>
      <c r="E29" s="129" t="s">
        <v>127</v>
      </c>
      <c r="F29" s="130" t="s">
        <v>128</v>
      </c>
      <c r="G29" s="126"/>
      <c r="H29" s="126"/>
      <c r="I29" s="126"/>
    </row>
    <row r="30" spans="2:9" ht="26.25">
      <c r="B30" s="121">
        <v>19</v>
      </c>
      <c r="C30" s="122">
        <v>67107301019</v>
      </c>
      <c r="D30" s="128" t="s">
        <v>0</v>
      </c>
      <c r="E30" s="129" t="s">
        <v>129</v>
      </c>
      <c r="F30" s="130" t="s">
        <v>130</v>
      </c>
      <c r="G30" s="126"/>
      <c r="H30" s="126"/>
      <c r="I30" s="126"/>
    </row>
    <row r="31" spans="2:9" ht="26.25">
      <c r="B31" s="121">
        <v>20</v>
      </c>
      <c r="C31" s="122">
        <v>67107301020</v>
      </c>
      <c r="D31" s="128" t="s">
        <v>0</v>
      </c>
      <c r="E31" s="129" t="s">
        <v>131</v>
      </c>
      <c r="F31" s="130" t="s">
        <v>132</v>
      </c>
      <c r="G31" s="126"/>
      <c r="H31" s="126"/>
      <c r="I31" s="126"/>
    </row>
    <row r="32" spans="2:9" ht="26.25">
      <c r="B32" s="121">
        <v>21</v>
      </c>
      <c r="C32" s="122">
        <v>67107301021</v>
      </c>
      <c r="D32" s="128" t="s">
        <v>0</v>
      </c>
      <c r="E32" s="129" t="s">
        <v>131</v>
      </c>
      <c r="F32" s="130" t="s">
        <v>133</v>
      </c>
      <c r="G32" s="126"/>
      <c r="H32" s="126"/>
      <c r="I32" s="126"/>
    </row>
    <row r="33" spans="2:9" ht="26.25">
      <c r="B33" s="121">
        <v>22</v>
      </c>
      <c r="C33" s="122">
        <v>67107301022</v>
      </c>
      <c r="D33" s="128" t="s">
        <v>0</v>
      </c>
      <c r="E33" s="129" t="s">
        <v>134</v>
      </c>
      <c r="F33" s="130" t="s">
        <v>135</v>
      </c>
      <c r="G33" s="126"/>
      <c r="H33" s="126"/>
      <c r="I33" s="126"/>
    </row>
    <row r="34" spans="2:9" ht="26.25">
      <c r="B34" s="121">
        <v>23</v>
      </c>
      <c r="C34" s="122">
        <v>67107301023</v>
      </c>
      <c r="D34" s="128" t="s">
        <v>0</v>
      </c>
      <c r="E34" s="129" t="s">
        <v>136</v>
      </c>
      <c r="F34" s="130" t="s">
        <v>137</v>
      </c>
      <c r="G34" s="126"/>
      <c r="H34" s="126"/>
      <c r="I34" s="126"/>
    </row>
    <row r="35" spans="2:9" ht="26.25">
      <c r="B35" s="121">
        <v>24</v>
      </c>
      <c r="C35" s="122">
        <v>67107301024</v>
      </c>
      <c r="D35" s="128" t="s">
        <v>0</v>
      </c>
      <c r="E35" s="129" t="s">
        <v>8</v>
      </c>
      <c r="F35" s="130" t="s">
        <v>138</v>
      </c>
      <c r="G35" s="126"/>
      <c r="H35" s="126"/>
      <c r="I35" s="126"/>
    </row>
    <row r="36" spans="2:9" ht="26.25">
      <c r="B36" s="121">
        <v>25</v>
      </c>
      <c r="C36" s="122">
        <v>67107301025</v>
      </c>
      <c r="D36" s="128" t="s">
        <v>0</v>
      </c>
      <c r="E36" s="129" t="s">
        <v>139</v>
      </c>
      <c r="F36" s="130" t="s">
        <v>140</v>
      </c>
      <c r="G36" s="126"/>
      <c r="H36" s="126"/>
      <c r="I36" s="126"/>
    </row>
    <row r="37" spans="2:9" ht="26.25">
      <c r="B37" s="121">
        <v>26</v>
      </c>
      <c r="C37" s="122">
        <v>67107301026</v>
      </c>
      <c r="D37" s="128" t="s">
        <v>1</v>
      </c>
      <c r="E37" s="129" t="s">
        <v>141</v>
      </c>
      <c r="F37" s="130" t="s">
        <v>142</v>
      </c>
      <c r="G37" s="126"/>
      <c r="H37" s="126"/>
      <c r="I37" s="126"/>
    </row>
    <row r="38" spans="2:9" ht="26.25">
      <c r="B38" s="121">
        <v>27</v>
      </c>
      <c r="C38" s="122">
        <v>67107301027</v>
      </c>
      <c r="D38" s="128" t="s">
        <v>0</v>
      </c>
      <c r="E38" s="129" t="s">
        <v>143</v>
      </c>
      <c r="F38" s="130" t="s">
        <v>144</v>
      </c>
      <c r="G38" s="126"/>
      <c r="H38" s="126"/>
      <c r="I38" s="126"/>
    </row>
    <row r="39" spans="2:9" ht="26.25">
      <c r="B39" s="121">
        <v>28</v>
      </c>
      <c r="C39" s="122">
        <v>67107301028</v>
      </c>
      <c r="D39" s="128" t="s">
        <v>0</v>
      </c>
      <c r="E39" s="129" t="s">
        <v>145</v>
      </c>
      <c r="F39" s="130" t="s">
        <v>146</v>
      </c>
      <c r="G39" s="126"/>
      <c r="H39" s="126"/>
      <c r="I39" s="126"/>
    </row>
    <row r="40" spans="2:9" ht="26.25">
      <c r="B40" s="121">
        <v>29</v>
      </c>
      <c r="C40" s="122">
        <v>67107301029</v>
      </c>
      <c r="D40" s="128" t="s">
        <v>0</v>
      </c>
      <c r="E40" s="129" t="s">
        <v>147</v>
      </c>
      <c r="F40" s="130" t="s">
        <v>148</v>
      </c>
      <c r="G40" s="126"/>
      <c r="H40" s="126"/>
      <c r="I40" s="126"/>
    </row>
    <row r="41" spans="2:9" ht="26.25">
      <c r="B41" s="121">
        <v>30</v>
      </c>
      <c r="C41" s="122">
        <v>67107301030</v>
      </c>
      <c r="D41" s="128" t="s">
        <v>0</v>
      </c>
      <c r="E41" s="129" t="s">
        <v>149</v>
      </c>
      <c r="F41" s="130" t="s">
        <v>150</v>
      </c>
      <c r="G41" s="126"/>
      <c r="H41" s="126"/>
      <c r="I41" s="126"/>
    </row>
    <row r="42" spans="2:9" ht="26.25">
      <c r="B42" s="121">
        <v>31</v>
      </c>
      <c r="C42" s="122">
        <v>67107301031</v>
      </c>
      <c r="D42" s="128" t="s">
        <v>0</v>
      </c>
      <c r="E42" s="129" t="s">
        <v>151</v>
      </c>
      <c r="F42" s="130" t="s">
        <v>152</v>
      </c>
      <c r="G42" s="126"/>
      <c r="H42" s="126"/>
      <c r="I42" s="126"/>
    </row>
    <row r="43" spans="2:9" ht="26.25">
      <c r="B43" s="121">
        <v>32</v>
      </c>
      <c r="C43" s="122">
        <v>67107301032</v>
      </c>
      <c r="D43" s="128" t="s">
        <v>0</v>
      </c>
      <c r="E43" s="129" t="s">
        <v>153</v>
      </c>
      <c r="F43" s="130" t="s">
        <v>154</v>
      </c>
      <c r="G43" s="126"/>
      <c r="H43" s="126"/>
      <c r="I43" s="126"/>
    </row>
    <row r="44" spans="2:9" ht="26.25">
      <c r="B44" s="121">
        <v>33</v>
      </c>
      <c r="C44" s="122">
        <v>67107301033</v>
      </c>
      <c r="D44" s="128" t="s">
        <v>0</v>
      </c>
      <c r="E44" s="129" t="s">
        <v>9</v>
      </c>
      <c r="F44" s="130" t="s">
        <v>155</v>
      </c>
      <c r="G44" s="126"/>
      <c r="H44" s="126"/>
      <c r="I44" s="126"/>
    </row>
    <row r="45" spans="2:9" ht="26.25">
      <c r="B45" s="121">
        <v>34</v>
      </c>
      <c r="C45" s="122">
        <v>67107301034</v>
      </c>
      <c r="D45" s="128" t="s">
        <v>0</v>
      </c>
      <c r="E45" s="129" t="s">
        <v>9</v>
      </c>
      <c r="F45" s="130" t="s">
        <v>156</v>
      </c>
      <c r="G45" s="126"/>
      <c r="H45" s="126"/>
      <c r="I45" s="126"/>
    </row>
    <row r="46" spans="2:9" ht="26.25">
      <c r="B46" s="121">
        <v>35</v>
      </c>
      <c r="C46" s="122">
        <v>67107301035</v>
      </c>
      <c r="D46" s="128" t="s">
        <v>0</v>
      </c>
      <c r="E46" s="129" t="s">
        <v>157</v>
      </c>
      <c r="F46" s="130" t="s">
        <v>158</v>
      </c>
      <c r="G46" s="126"/>
      <c r="H46" s="126"/>
      <c r="I46" s="126"/>
    </row>
    <row r="47" spans="2:9" s="132" customFormat="1" ht="26.25">
      <c r="B47" s="121">
        <v>36</v>
      </c>
      <c r="C47" s="122">
        <v>67107301036</v>
      </c>
      <c r="D47" s="128" t="s">
        <v>0</v>
      </c>
      <c r="E47" s="129" t="s">
        <v>159</v>
      </c>
      <c r="F47" s="130" t="s">
        <v>160</v>
      </c>
      <c r="G47" s="131"/>
      <c r="H47" s="131"/>
      <c r="I47" s="131"/>
    </row>
    <row r="48" spans="2:9" ht="26.25">
      <c r="B48" s="121">
        <v>37</v>
      </c>
      <c r="C48" s="122">
        <v>67107301037</v>
      </c>
      <c r="D48" s="128" t="s">
        <v>0</v>
      </c>
      <c r="E48" s="129" t="s">
        <v>161</v>
      </c>
      <c r="F48" s="130" t="s">
        <v>162</v>
      </c>
      <c r="G48" s="126"/>
      <c r="H48" s="126"/>
      <c r="I48" s="126"/>
    </row>
    <row r="49" spans="2:9" ht="26.25">
      <c r="B49" s="121">
        <v>38</v>
      </c>
      <c r="C49" s="122">
        <v>67107301038</v>
      </c>
      <c r="D49" s="128" t="s">
        <v>0</v>
      </c>
      <c r="E49" s="129" t="s">
        <v>161</v>
      </c>
      <c r="F49" s="130" t="s">
        <v>163</v>
      </c>
      <c r="G49" s="126"/>
      <c r="H49" s="126"/>
      <c r="I49" s="126"/>
    </row>
    <row r="50" spans="2:9" ht="26.25">
      <c r="B50" s="121">
        <v>39</v>
      </c>
      <c r="C50" s="122">
        <v>67107301039</v>
      </c>
      <c r="D50" s="128" t="s">
        <v>0</v>
      </c>
      <c r="E50" s="129" t="s">
        <v>164</v>
      </c>
      <c r="F50" s="130" t="s">
        <v>165</v>
      </c>
      <c r="G50" s="126"/>
      <c r="H50" s="126"/>
      <c r="I50" s="126"/>
    </row>
    <row r="51" spans="2:9" ht="26.25">
      <c r="B51" s="121">
        <v>40</v>
      </c>
      <c r="C51" s="122">
        <v>67107301040</v>
      </c>
      <c r="D51" s="128" t="s">
        <v>0</v>
      </c>
      <c r="E51" s="129" t="s">
        <v>166</v>
      </c>
      <c r="F51" s="130" t="s">
        <v>167</v>
      </c>
      <c r="G51" s="126"/>
      <c r="H51" s="126"/>
      <c r="I51" s="126"/>
    </row>
    <row r="52" spans="2:9" ht="26.25">
      <c r="B52" s="121">
        <v>41</v>
      </c>
      <c r="C52" s="122">
        <v>67107301041</v>
      </c>
      <c r="D52" s="128" t="s">
        <v>0</v>
      </c>
      <c r="E52" s="129" t="s">
        <v>168</v>
      </c>
      <c r="F52" s="130" t="s">
        <v>169</v>
      </c>
      <c r="G52" s="126"/>
      <c r="H52" s="126"/>
      <c r="I52" s="126"/>
    </row>
    <row r="53" spans="2:9" ht="26.25">
      <c r="B53" s="121">
        <v>42</v>
      </c>
      <c r="C53" s="122">
        <v>67107301042</v>
      </c>
      <c r="D53" s="128" t="s">
        <v>0</v>
      </c>
      <c r="E53" s="129" t="s">
        <v>170</v>
      </c>
      <c r="F53" s="130" t="s">
        <v>171</v>
      </c>
      <c r="G53" s="126"/>
      <c r="H53" s="126"/>
      <c r="I53" s="126"/>
    </row>
    <row r="54" spans="2:9" ht="26.25">
      <c r="B54" s="121">
        <v>43</v>
      </c>
      <c r="C54" s="122">
        <v>67107301043</v>
      </c>
      <c r="D54" s="128" t="s">
        <v>0</v>
      </c>
      <c r="E54" s="129" t="s">
        <v>172</v>
      </c>
      <c r="F54" s="130" t="s">
        <v>173</v>
      </c>
      <c r="G54" s="126"/>
      <c r="H54" s="126"/>
      <c r="I54" s="126"/>
    </row>
    <row r="55" spans="2:9" ht="26.25">
      <c r="B55" s="121">
        <v>44</v>
      </c>
      <c r="C55" s="122">
        <v>67107301044</v>
      </c>
      <c r="D55" s="128" t="s">
        <v>0</v>
      </c>
      <c r="E55" s="129" t="s">
        <v>174</v>
      </c>
      <c r="F55" s="130" t="s">
        <v>175</v>
      </c>
      <c r="G55" s="126"/>
      <c r="H55" s="126"/>
      <c r="I55" s="126"/>
    </row>
    <row r="56" spans="2:9" ht="26.25">
      <c r="B56" s="121">
        <v>45</v>
      </c>
      <c r="C56" s="122">
        <v>67107301045</v>
      </c>
      <c r="D56" s="128" t="s">
        <v>0</v>
      </c>
      <c r="E56" s="129" t="s">
        <v>176</v>
      </c>
      <c r="F56" s="130" t="s">
        <v>177</v>
      </c>
      <c r="G56" s="126"/>
      <c r="H56" s="126"/>
      <c r="I56" s="126"/>
    </row>
    <row r="57" spans="2:9" ht="26.25">
      <c r="B57" s="121">
        <v>46</v>
      </c>
      <c r="C57" s="122">
        <v>67107301046</v>
      </c>
      <c r="D57" s="128" t="s">
        <v>0</v>
      </c>
      <c r="E57" s="129" t="s">
        <v>178</v>
      </c>
      <c r="F57" s="130" t="s">
        <v>179</v>
      </c>
      <c r="G57" s="126"/>
      <c r="H57" s="126"/>
      <c r="I57" s="126"/>
    </row>
    <row r="58" spans="2:9" ht="26.25">
      <c r="B58" s="121">
        <v>47</v>
      </c>
      <c r="C58" s="122">
        <v>67107301047</v>
      </c>
      <c r="D58" s="128" t="s">
        <v>0</v>
      </c>
      <c r="E58" s="129" t="s">
        <v>180</v>
      </c>
      <c r="F58" s="130" t="s">
        <v>181</v>
      </c>
      <c r="G58" s="126"/>
      <c r="H58" s="126"/>
      <c r="I58" s="126"/>
    </row>
    <row r="59" spans="2:9" ht="26.25">
      <c r="B59" s="121">
        <v>48</v>
      </c>
      <c r="C59" s="122">
        <v>67107301048</v>
      </c>
      <c r="D59" s="128" t="s">
        <v>0</v>
      </c>
      <c r="E59" s="129" t="s">
        <v>10</v>
      </c>
      <c r="F59" s="130" t="s">
        <v>182</v>
      </c>
      <c r="G59" s="126"/>
      <c r="H59" s="126"/>
      <c r="I59" s="126"/>
    </row>
    <row r="60" spans="2:9" ht="26.25">
      <c r="B60" s="121">
        <v>49</v>
      </c>
      <c r="C60" s="122">
        <v>67107301049</v>
      </c>
      <c r="D60" s="128" t="s">
        <v>0</v>
      </c>
      <c r="E60" s="129" t="s">
        <v>183</v>
      </c>
      <c r="F60" s="130" t="s">
        <v>184</v>
      </c>
      <c r="G60" s="126"/>
      <c r="H60" s="126"/>
      <c r="I60" s="126"/>
    </row>
    <row r="61" spans="2:9" ht="26.25">
      <c r="B61" s="121">
        <v>50</v>
      </c>
      <c r="C61" s="122">
        <v>67107301050</v>
      </c>
      <c r="D61" s="128" t="s">
        <v>0</v>
      </c>
      <c r="E61" s="129" t="s">
        <v>185</v>
      </c>
      <c r="F61" s="130" t="s">
        <v>186</v>
      </c>
      <c r="G61" s="126"/>
      <c r="H61" s="126"/>
      <c r="I61" s="126"/>
    </row>
    <row r="62" spans="2:9" ht="26.25">
      <c r="B62" s="121">
        <v>51</v>
      </c>
      <c r="C62" s="122">
        <v>67107301052</v>
      </c>
      <c r="D62" s="128" t="s">
        <v>0</v>
      </c>
      <c r="E62" s="129" t="s">
        <v>187</v>
      </c>
      <c r="F62" s="130" t="s">
        <v>188</v>
      </c>
      <c r="G62" s="126"/>
      <c r="H62" s="126"/>
      <c r="I62" s="126"/>
    </row>
    <row r="63" spans="2:9" ht="26.25">
      <c r="B63" s="121">
        <v>52</v>
      </c>
      <c r="C63" s="122">
        <v>67107301053</v>
      </c>
      <c r="D63" s="128" t="s">
        <v>0</v>
      </c>
      <c r="E63" s="129" t="s">
        <v>187</v>
      </c>
      <c r="F63" s="130" t="s">
        <v>189</v>
      </c>
      <c r="G63" s="126"/>
      <c r="H63" s="126"/>
      <c r="I63" s="126"/>
    </row>
    <row r="64" spans="2:9" ht="26.25">
      <c r="B64" s="121">
        <v>53</v>
      </c>
      <c r="C64" s="122">
        <v>67107301054</v>
      </c>
      <c r="D64" s="128" t="s">
        <v>0</v>
      </c>
      <c r="E64" s="129" t="s">
        <v>11</v>
      </c>
      <c r="F64" s="130" t="s">
        <v>190</v>
      </c>
      <c r="G64" s="126"/>
      <c r="H64" s="126"/>
      <c r="I64" s="126"/>
    </row>
    <row r="65" spans="2:9" ht="26.25">
      <c r="B65" s="121">
        <v>54</v>
      </c>
      <c r="C65" s="122">
        <v>67107301055</v>
      </c>
      <c r="D65" s="128" t="s">
        <v>0</v>
      </c>
      <c r="E65" s="129" t="s">
        <v>11</v>
      </c>
      <c r="F65" s="130" t="s">
        <v>191</v>
      </c>
      <c r="G65" s="126"/>
      <c r="H65" s="126"/>
      <c r="I65" s="126"/>
    </row>
    <row r="66" spans="2:9" ht="26.25">
      <c r="B66" s="121">
        <v>55</v>
      </c>
      <c r="C66" s="122">
        <v>67107301056</v>
      </c>
      <c r="D66" s="128" t="s">
        <v>0</v>
      </c>
      <c r="E66" s="129" t="s">
        <v>192</v>
      </c>
      <c r="F66" s="130" t="s">
        <v>193</v>
      </c>
      <c r="G66" s="126"/>
      <c r="H66" s="126"/>
      <c r="I66" s="126"/>
    </row>
    <row r="67" spans="2:9" ht="26.25">
      <c r="B67" s="121">
        <v>56</v>
      </c>
      <c r="C67" s="122">
        <v>67107301057</v>
      </c>
      <c r="D67" s="128" t="s">
        <v>0</v>
      </c>
      <c r="E67" s="129" t="s">
        <v>194</v>
      </c>
      <c r="F67" s="130" t="s">
        <v>195</v>
      </c>
      <c r="G67" s="126"/>
      <c r="H67" s="126"/>
      <c r="I67" s="126"/>
    </row>
    <row r="68" spans="2:9" ht="26.25">
      <c r="B68" s="121">
        <v>57</v>
      </c>
      <c r="C68" s="122">
        <v>67107301058</v>
      </c>
      <c r="D68" s="128" t="s">
        <v>0</v>
      </c>
      <c r="E68" s="129" t="s">
        <v>196</v>
      </c>
      <c r="F68" s="130" t="s">
        <v>197</v>
      </c>
      <c r="G68" s="126"/>
      <c r="H68" s="126"/>
      <c r="I68" s="126"/>
    </row>
    <row r="69" spans="2:9" ht="26.25">
      <c r="B69" s="121">
        <v>58</v>
      </c>
      <c r="C69" s="122">
        <v>67107301059</v>
      </c>
      <c r="D69" s="128" t="s">
        <v>1</v>
      </c>
      <c r="E69" s="129" t="s">
        <v>198</v>
      </c>
      <c r="F69" s="130" t="s">
        <v>199</v>
      </c>
      <c r="G69" s="126"/>
      <c r="H69" s="126"/>
      <c r="I69" s="126"/>
    </row>
    <row r="70" spans="2:9" ht="26.25">
      <c r="B70" s="121">
        <v>59</v>
      </c>
      <c r="C70" s="122">
        <v>67107301060</v>
      </c>
      <c r="D70" s="128" t="s">
        <v>1</v>
      </c>
      <c r="E70" s="129" t="s">
        <v>200</v>
      </c>
      <c r="F70" s="130" t="s">
        <v>201</v>
      </c>
      <c r="G70" s="126"/>
      <c r="H70" s="126"/>
      <c r="I70" s="126"/>
    </row>
    <row r="71" spans="2:9" ht="26.25">
      <c r="B71" s="121">
        <v>60</v>
      </c>
      <c r="C71" s="122">
        <v>67107301061</v>
      </c>
      <c r="D71" s="128" t="s">
        <v>0</v>
      </c>
      <c r="E71" s="129" t="s">
        <v>202</v>
      </c>
      <c r="F71" s="130" t="s">
        <v>203</v>
      </c>
      <c r="G71" s="126"/>
      <c r="H71" s="126"/>
      <c r="I71" s="126"/>
    </row>
    <row r="72" spans="2:9" ht="26.25">
      <c r="B72" s="121">
        <v>61</v>
      </c>
      <c r="C72" s="122">
        <v>67107301062</v>
      </c>
      <c r="D72" s="128" t="s">
        <v>0</v>
      </c>
      <c r="E72" s="129" t="s">
        <v>204</v>
      </c>
      <c r="F72" s="130" t="s">
        <v>205</v>
      </c>
      <c r="G72" s="126"/>
      <c r="H72" s="126"/>
      <c r="I72" s="126"/>
    </row>
    <row r="73" spans="2:9" ht="26.25">
      <c r="B73" s="121">
        <v>62</v>
      </c>
      <c r="C73" s="122">
        <v>67107301063</v>
      </c>
      <c r="D73" s="128" t="s">
        <v>1</v>
      </c>
      <c r="E73" s="129" t="s">
        <v>206</v>
      </c>
      <c r="F73" s="130" t="s">
        <v>207</v>
      </c>
      <c r="G73" s="126"/>
      <c r="H73" s="126"/>
      <c r="I73" s="126"/>
    </row>
    <row r="74" spans="2:9" ht="26.25">
      <c r="B74" s="121">
        <v>63</v>
      </c>
      <c r="C74" s="122">
        <v>67107301064</v>
      </c>
      <c r="D74" s="128" t="s">
        <v>0</v>
      </c>
      <c r="E74" s="129" t="s">
        <v>208</v>
      </c>
      <c r="F74" s="130" t="s">
        <v>209</v>
      </c>
      <c r="G74" s="126"/>
      <c r="H74" s="126"/>
      <c r="I74" s="126"/>
    </row>
    <row r="75" spans="2:9" ht="26.25">
      <c r="B75" s="121">
        <v>64</v>
      </c>
      <c r="C75" s="122">
        <v>67107301065</v>
      </c>
      <c r="D75" s="128" t="s">
        <v>1</v>
      </c>
      <c r="E75" s="129" t="s">
        <v>210</v>
      </c>
      <c r="F75" s="130" t="s">
        <v>211</v>
      </c>
      <c r="G75" s="126"/>
      <c r="H75" s="126"/>
      <c r="I75" s="126"/>
    </row>
    <row r="76" spans="2:9" ht="26.25">
      <c r="B76" s="121">
        <v>65</v>
      </c>
      <c r="C76" s="122">
        <v>67107301066</v>
      </c>
      <c r="D76" s="128" t="s">
        <v>0</v>
      </c>
      <c r="E76" s="129" t="s">
        <v>212</v>
      </c>
      <c r="F76" s="130" t="s">
        <v>213</v>
      </c>
      <c r="G76" s="126"/>
      <c r="H76" s="126"/>
      <c r="I76" s="126"/>
    </row>
    <row r="77" spans="2:9" ht="26.25">
      <c r="B77" s="121">
        <v>66</v>
      </c>
      <c r="C77" s="122">
        <v>67107301067</v>
      </c>
      <c r="D77" s="128" t="s">
        <v>0</v>
      </c>
      <c r="E77" s="129" t="s">
        <v>214</v>
      </c>
      <c r="F77" s="130" t="s">
        <v>215</v>
      </c>
      <c r="G77" s="126"/>
      <c r="H77" s="126"/>
      <c r="I77" s="126"/>
    </row>
    <row r="78" spans="2:9" ht="26.25">
      <c r="B78" s="121">
        <v>67</v>
      </c>
      <c r="C78" s="122">
        <v>67107301068</v>
      </c>
      <c r="D78" s="128" t="s">
        <v>0</v>
      </c>
      <c r="E78" s="129" t="s">
        <v>216</v>
      </c>
      <c r="F78" s="130" t="s">
        <v>217</v>
      </c>
      <c r="G78" s="126"/>
      <c r="H78" s="126"/>
      <c r="I78" s="126"/>
    </row>
    <row r="79" spans="2:9" ht="26.25">
      <c r="B79" s="121">
        <v>68</v>
      </c>
      <c r="C79" s="122">
        <v>67107301069</v>
      </c>
      <c r="D79" s="128" t="s">
        <v>0</v>
      </c>
      <c r="E79" s="129" t="s">
        <v>218</v>
      </c>
      <c r="F79" s="130" t="s">
        <v>219</v>
      </c>
      <c r="G79" s="126"/>
      <c r="H79" s="126"/>
      <c r="I79" s="126"/>
    </row>
    <row r="80" spans="2:9" ht="26.25">
      <c r="B80" s="121">
        <v>69</v>
      </c>
      <c r="C80" s="122">
        <v>67107301070</v>
      </c>
      <c r="D80" s="128" t="s">
        <v>0</v>
      </c>
      <c r="E80" s="129" t="s">
        <v>12</v>
      </c>
      <c r="F80" s="130" t="s">
        <v>220</v>
      </c>
      <c r="G80" s="126"/>
      <c r="H80" s="126"/>
      <c r="I80" s="126"/>
    </row>
    <row r="81" spans="2:9" ht="26.25">
      <c r="B81" s="121">
        <v>70</v>
      </c>
      <c r="C81" s="122">
        <v>67107301071</v>
      </c>
      <c r="D81" s="128" t="s">
        <v>0</v>
      </c>
      <c r="E81" s="129" t="s">
        <v>221</v>
      </c>
      <c r="F81" s="130" t="s">
        <v>222</v>
      </c>
      <c r="G81" s="126"/>
      <c r="H81" s="126"/>
      <c r="I81" s="126"/>
    </row>
    <row r="82" spans="2:9" ht="26.25">
      <c r="B82" s="121">
        <v>71</v>
      </c>
      <c r="C82" s="122">
        <v>67107301072</v>
      </c>
      <c r="D82" s="128" t="s">
        <v>0</v>
      </c>
      <c r="E82" s="129" t="s">
        <v>13</v>
      </c>
      <c r="F82" s="130" t="s">
        <v>223</v>
      </c>
      <c r="G82" s="126"/>
      <c r="H82" s="126"/>
      <c r="I82" s="126"/>
    </row>
    <row r="83" spans="2:9" ht="26.25">
      <c r="B83" s="121">
        <v>72</v>
      </c>
      <c r="C83" s="122">
        <v>67107301073</v>
      </c>
      <c r="D83" s="128" t="s">
        <v>0</v>
      </c>
      <c r="E83" s="129" t="s">
        <v>224</v>
      </c>
      <c r="F83" s="130" t="s">
        <v>225</v>
      </c>
      <c r="G83" s="126"/>
      <c r="H83" s="126"/>
      <c r="I83" s="126"/>
    </row>
    <row r="84" spans="2:9" ht="26.25">
      <c r="B84" s="121">
        <v>73</v>
      </c>
      <c r="C84" s="122">
        <v>67107301074</v>
      </c>
      <c r="D84" s="128" t="s">
        <v>0</v>
      </c>
      <c r="E84" s="129" t="s">
        <v>226</v>
      </c>
      <c r="F84" s="130" t="s">
        <v>227</v>
      </c>
      <c r="G84" s="126"/>
      <c r="H84" s="126"/>
      <c r="I84" s="126"/>
    </row>
    <row r="85" spans="2:9" ht="26.25">
      <c r="B85" s="121">
        <v>74</v>
      </c>
      <c r="C85" s="122">
        <v>67107301075</v>
      </c>
      <c r="D85" s="128" t="s">
        <v>0</v>
      </c>
      <c r="E85" s="129" t="s">
        <v>228</v>
      </c>
      <c r="F85" s="130" t="s">
        <v>229</v>
      </c>
      <c r="G85" s="126"/>
      <c r="H85" s="126"/>
      <c r="I85" s="126"/>
    </row>
    <row r="86" spans="2:9" ht="26.25">
      <c r="B86" s="121">
        <v>75</v>
      </c>
      <c r="C86" s="122">
        <v>67107301076</v>
      </c>
      <c r="D86" s="128" t="s">
        <v>0</v>
      </c>
      <c r="E86" s="129" t="s">
        <v>230</v>
      </c>
      <c r="F86" s="130" t="s">
        <v>231</v>
      </c>
      <c r="G86" s="126"/>
      <c r="H86" s="126"/>
      <c r="I86" s="126"/>
    </row>
    <row r="87" spans="2:9" ht="26.25">
      <c r="B87" s="121">
        <v>76</v>
      </c>
      <c r="C87" s="122">
        <v>67107301077</v>
      </c>
      <c r="D87" s="128" t="s">
        <v>0</v>
      </c>
      <c r="E87" s="129" t="s">
        <v>232</v>
      </c>
      <c r="F87" s="130" t="s">
        <v>233</v>
      </c>
      <c r="G87" s="126"/>
      <c r="H87" s="126"/>
      <c r="I87" s="126"/>
    </row>
    <row r="88" spans="2:9" ht="26.25">
      <c r="B88" s="121">
        <v>77</v>
      </c>
      <c r="C88" s="122">
        <v>67107301078</v>
      </c>
      <c r="D88" s="128" t="s">
        <v>0</v>
      </c>
      <c r="E88" s="129" t="s">
        <v>234</v>
      </c>
      <c r="F88" s="130" t="s">
        <v>235</v>
      </c>
      <c r="G88" s="126"/>
      <c r="H88" s="126"/>
      <c r="I88" s="126"/>
    </row>
    <row r="89" spans="2:9" ht="26.25">
      <c r="B89" s="121">
        <v>78</v>
      </c>
      <c r="C89" s="122">
        <v>67107301079</v>
      </c>
      <c r="D89" s="128" t="s">
        <v>0</v>
      </c>
      <c r="E89" s="129" t="s">
        <v>236</v>
      </c>
      <c r="F89" s="130" t="s">
        <v>237</v>
      </c>
      <c r="G89" s="126"/>
      <c r="H89" s="126"/>
      <c r="I89" s="126"/>
    </row>
    <row r="90" spans="2:9" ht="26.25">
      <c r="B90" s="121">
        <v>79</v>
      </c>
      <c r="C90" s="122">
        <v>67107301080</v>
      </c>
      <c r="D90" s="128" t="s">
        <v>0</v>
      </c>
      <c r="E90" s="129" t="s">
        <v>238</v>
      </c>
      <c r="F90" s="130" t="s">
        <v>239</v>
      </c>
      <c r="G90" s="126"/>
      <c r="H90" s="126"/>
      <c r="I90" s="126"/>
    </row>
    <row r="91" spans="2:9" ht="26.25">
      <c r="B91" s="121">
        <v>80</v>
      </c>
      <c r="C91" s="122">
        <v>67107301081</v>
      </c>
      <c r="D91" s="128" t="s">
        <v>0</v>
      </c>
      <c r="E91" s="129" t="s">
        <v>240</v>
      </c>
      <c r="F91" s="130" t="s">
        <v>241</v>
      </c>
      <c r="G91" s="126"/>
      <c r="H91" s="126"/>
      <c r="I91" s="126"/>
    </row>
    <row r="92" spans="2:9" ht="26.25">
      <c r="B92" s="121">
        <v>81</v>
      </c>
      <c r="C92" s="122">
        <v>67107301082</v>
      </c>
      <c r="D92" s="128" t="s">
        <v>0</v>
      </c>
      <c r="E92" s="129" t="s">
        <v>242</v>
      </c>
      <c r="F92" s="130" t="s">
        <v>243</v>
      </c>
      <c r="G92" s="126"/>
      <c r="H92" s="126"/>
      <c r="I92" s="126"/>
    </row>
    <row r="93" spans="2:9" s="120" customFormat="1" ht="23.1" customHeight="1">
      <c r="B93" s="119"/>
      <c r="C93" s="133"/>
      <c r="D93" s="134"/>
      <c r="E93" s="135"/>
      <c r="F93" s="136" t="s">
        <v>29</v>
      </c>
      <c r="G93" s="137">
        <f>MAX(G12:G92)</f>
        <v>0</v>
      </c>
      <c r="H93" s="137"/>
      <c r="I93" s="138"/>
    </row>
    <row r="94" spans="2:9" s="120" customFormat="1" ht="23.1" customHeight="1">
      <c r="B94" s="204" t="s">
        <v>30</v>
      </c>
      <c r="C94" s="193"/>
      <c r="D94" s="193"/>
      <c r="E94" s="205"/>
      <c r="F94" s="139" t="s">
        <v>31</v>
      </c>
      <c r="G94" s="137">
        <f>MIN(G12:G92)</f>
        <v>0</v>
      </c>
      <c r="H94" s="137"/>
      <c r="I94" s="138"/>
    </row>
    <row r="95" spans="2:9" s="120" customFormat="1" ht="23.1" customHeight="1">
      <c r="B95" s="206" t="s">
        <v>32</v>
      </c>
      <c r="C95" s="207"/>
      <c r="D95" s="207"/>
      <c r="E95" s="208"/>
      <c r="F95" s="140" t="s">
        <v>33</v>
      </c>
      <c r="G95" s="137" t="e">
        <f>AVERAGE(G12:G92)</f>
        <v>#DIV/0!</v>
      </c>
      <c r="H95" s="137"/>
      <c r="I95" s="138"/>
    </row>
    <row r="96" spans="2:9" s="120" customFormat="1" ht="23.1" customHeight="1">
      <c r="B96" s="209" t="s">
        <v>34</v>
      </c>
      <c r="C96" s="210"/>
      <c r="D96" s="210"/>
      <c r="E96" s="211"/>
      <c r="F96" s="140" t="s">
        <v>35</v>
      </c>
      <c r="G96" s="137" t="e">
        <f>STDEV(G12:G92)</f>
        <v>#DIV/0!</v>
      </c>
      <c r="H96" s="137"/>
      <c r="I96" s="138"/>
    </row>
    <row r="97" spans="2:9" s="143" customFormat="1" ht="21" customHeight="1">
      <c r="B97" s="212" t="s">
        <v>36</v>
      </c>
      <c r="C97" s="212"/>
      <c r="D97" s="212"/>
      <c r="E97" s="212"/>
      <c r="F97" s="212"/>
      <c r="G97" s="141"/>
      <c r="H97" s="141"/>
      <c r="I97" s="142"/>
    </row>
    <row r="98" spans="2:9" s="143" customFormat="1" ht="21" customHeight="1">
      <c r="B98" s="144" t="s">
        <v>37</v>
      </c>
      <c r="C98" s="145"/>
      <c r="D98" s="146" t="s">
        <v>38</v>
      </c>
      <c r="E98" s="145"/>
      <c r="F98" s="147" t="s">
        <v>39</v>
      </c>
      <c r="I98" s="148"/>
    </row>
    <row r="99" spans="2:9" s="143" customFormat="1" ht="21" customHeight="1">
      <c r="B99" s="144" t="s">
        <v>37</v>
      </c>
      <c r="C99" s="145"/>
      <c r="D99" s="146" t="s">
        <v>38</v>
      </c>
      <c r="E99" s="149"/>
      <c r="F99" s="147" t="s">
        <v>40</v>
      </c>
      <c r="G99" s="213" t="s">
        <v>30</v>
      </c>
      <c r="H99" s="213"/>
      <c r="I99" s="214"/>
    </row>
    <row r="100" spans="2:9" s="143" customFormat="1" ht="21" customHeight="1">
      <c r="B100" s="144" t="s">
        <v>37</v>
      </c>
      <c r="C100" s="145"/>
      <c r="D100" s="146" t="s">
        <v>38</v>
      </c>
      <c r="E100" s="149"/>
      <c r="F100" s="147" t="s">
        <v>41</v>
      </c>
      <c r="G100" s="215" t="s">
        <v>42</v>
      </c>
      <c r="H100" s="215"/>
      <c r="I100" s="216"/>
    </row>
    <row r="101" spans="2:9" s="150" customFormat="1" ht="21" customHeight="1">
      <c r="B101" s="144" t="s">
        <v>37</v>
      </c>
      <c r="C101" s="145"/>
      <c r="D101" s="146" t="s">
        <v>38</v>
      </c>
      <c r="E101" s="149"/>
      <c r="F101" s="147" t="s">
        <v>43</v>
      </c>
      <c r="G101" s="213" t="s">
        <v>44</v>
      </c>
      <c r="H101" s="213"/>
      <c r="I101" s="214"/>
    </row>
    <row r="102" spans="2:9" s="143" customFormat="1" ht="21" customHeight="1">
      <c r="B102" s="144" t="s">
        <v>37</v>
      </c>
      <c r="C102" s="145"/>
      <c r="D102" s="146" t="s">
        <v>38</v>
      </c>
      <c r="E102" s="149"/>
      <c r="F102" s="147" t="s">
        <v>45</v>
      </c>
      <c r="G102" s="215" t="s">
        <v>46</v>
      </c>
      <c r="H102" s="215"/>
      <c r="I102" s="216"/>
    </row>
    <row r="103" spans="2:9" s="143" customFormat="1" ht="21" customHeight="1">
      <c r="B103" s="144" t="s">
        <v>37</v>
      </c>
      <c r="C103" s="145"/>
      <c r="D103" s="146" t="s">
        <v>38</v>
      </c>
      <c r="E103" s="149"/>
      <c r="F103" s="147" t="s">
        <v>47</v>
      </c>
      <c r="G103" s="151"/>
      <c r="H103" s="151"/>
      <c r="I103" s="152"/>
    </row>
    <row r="104" spans="2:9" s="143" customFormat="1" ht="21" customHeight="1">
      <c r="B104" s="144" t="s">
        <v>37</v>
      </c>
      <c r="C104" s="145"/>
      <c r="D104" s="146" t="s">
        <v>38</v>
      </c>
      <c r="E104" s="145"/>
      <c r="F104" s="147" t="s">
        <v>48</v>
      </c>
      <c r="G104" s="151"/>
      <c r="H104" s="151"/>
      <c r="I104" s="152"/>
    </row>
    <row r="105" spans="2:9" s="156" customFormat="1" ht="23.1" customHeight="1">
      <c r="B105" s="217" t="s">
        <v>49</v>
      </c>
      <c r="C105" s="218"/>
      <c r="D105" s="218"/>
      <c r="E105" s="219"/>
      <c r="F105" s="153"/>
      <c r="G105" s="154"/>
      <c r="H105" s="154"/>
      <c r="I105" s="155"/>
    </row>
    <row r="106" spans="2:9" s="156" customFormat="1" ht="23.1" customHeight="1">
      <c r="B106" s="157" t="s">
        <v>50</v>
      </c>
      <c r="C106" s="157" t="s">
        <v>51</v>
      </c>
      <c r="D106" s="220" t="s">
        <v>52</v>
      </c>
      <c r="E106" s="221"/>
      <c r="F106" s="158"/>
      <c r="I106" s="159"/>
    </row>
    <row r="107" spans="2:9" s="156" customFormat="1" ht="23.1" customHeight="1">
      <c r="B107" s="157" t="s">
        <v>53</v>
      </c>
      <c r="C107" s="160">
        <f>COUNTIF(H$12:H$92,"A")</f>
        <v>0</v>
      </c>
      <c r="D107" s="234" t="e">
        <f t="shared" ref="D107:D113" si="0">(C107*100)/$C$114</f>
        <v>#DIV/0!</v>
      </c>
      <c r="E107" s="235"/>
      <c r="F107" s="161" t="s">
        <v>54</v>
      </c>
      <c r="G107" s="162"/>
      <c r="H107" s="162"/>
      <c r="I107" s="163"/>
    </row>
    <row r="108" spans="2:9" s="156" customFormat="1" ht="23.1" customHeight="1">
      <c r="B108" s="157" t="s">
        <v>55</v>
      </c>
      <c r="C108" s="160">
        <f>COUNTIF(H$12:H$92,"B+")</f>
        <v>0</v>
      </c>
      <c r="D108" s="234" t="e">
        <f t="shared" si="0"/>
        <v>#DIV/0!</v>
      </c>
      <c r="E108" s="235"/>
      <c r="F108" s="164" t="s">
        <v>56</v>
      </c>
      <c r="G108" s="165"/>
      <c r="H108" s="165"/>
      <c r="I108" s="166"/>
    </row>
    <row r="109" spans="2:9" s="156" customFormat="1" ht="23.1" customHeight="1">
      <c r="B109" s="157" t="s">
        <v>57</v>
      </c>
      <c r="C109" s="160">
        <f>COUNTIF(H$12:H$92,"B")</f>
        <v>0</v>
      </c>
      <c r="D109" s="234" t="e">
        <f t="shared" si="0"/>
        <v>#DIV/0!</v>
      </c>
      <c r="E109" s="235"/>
      <c r="F109" s="164" t="s">
        <v>58</v>
      </c>
      <c r="G109" s="165"/>
      <c r="H109" s="165"/>
      <c r="I109" s="166"/>
    </row>
    <row r="110" spans="2:9" s="156" customFormat="1" ht="23.1" customHeight="1">
      <c r="B110" s="157" t="s">
        <v>59</v>
      </c>
      <c r="C110" s="160">
        <f>COUNTIF(H$12:H$92,"C+")</f>
        <v>0</v>
      </c>
      <c r="D110" s="234" t="e">
        <f t="shared" si="0"/>
        <v>#DIV/0!</v>
      </c>
      <c r="E110" s="235"/>
      <c r="F110" s="164" t="s">
        <v>60</v>
      </c>
      <c r="G110" s="165"/>
      <c r="H110" s="165"/>
      <c r="I110" s="166"/>
    </row>
    <row r="111" spans="2:9" s="156" customFormat="1" ht="23.1" customHeight="1">
      <c r="B111" s="157" t="s">
        <v>61</v>
      </c>
      <c r="C111" s="160">
        <f>COUNTIF(H$12:H$92,"C")</f>
        <v>0</v>
      </c>
      <c r="D111" s="234" t="e">
        <f t="shared" si="0"/>
        <v>#DIV/0!</v>
      </c>
      <c r="E111" s="235"/>
      <c r="F111" s="164" t="s">
        <v>62</v>
      </c>
      <c r="G111" s="165"/>
      <c r="H111" s="165"/>
      <c r="I111" s="166"/>
    </row>
    <row r="112" spans="2:9" s="120" customFormat="1" ht="23.1" customHeight="1">
      <c r="B112" s="157" t="s">
        <v>63</v>
      </c>
      <c r="C112" s="160">
        <f>COUNTIF(H$12:H$92,"D+")</f>
        <v>0</v>
      </c>
      <c r="D112" s="234" t="e">
        <f t="shared" si="0"/>
        <v>#DIV/0!</v>
      </c>
      <c r="E112" s="235"/>
      <c r="F112" s="167"/>
      <c r="I112" s="168"/>
    </row>
    <row r="113" spans="2:9" s="156" customFormat="1" ht="23.1" customHeight="1">
      <c r="B113" s="157" t="s">
        <v>64</v>
      </c>
      <c r="C113" s="160">
        <f>COUNTIF(H$12:H$92,"D")</f>
        <v>0</v>
      </c>
      <c r="D113" s="234" t="e">
        <f t="shared" si="0"/>
        <v>#DIV/0!</v>
      </c>
      <c r="E113" s="235"/>
      <c r="F113" s="169"/>
      <c r="G113" s="118"/>
      <c r="H113" s="118"/>
      <c r="I113" s="170"/>
    </row>
    <row r="114" spans="2:9" s="156" customFormat="1" ht="11.25" customHeight="1">
      <c r="B114" s="171"/>
      <c r="C114" s="172">
        <f>SUM(C107:C113)</f>
        <v>0</v>
      </c>
      <c r="D114" s="173"/>
      <c r="E114" s="174"/>
      <c r="F114" s="169"/>
      <c r="G114" s="118"/>
      <c r="H114" s="118"/>
      <c r="I114" s="170"/>
    </row>
    <row r="115" spans="2:9" s="156" customFormat="1" ht="23.1" customHeight="1">
      <c r="B115" s="228"/>
      <c r="C115" s="229"/>
      <c r="D115" s="229"/>
      <c r="E115" s="230"/>
      <c r="F115" s="204" t="s">
        <v>30</v>
      </c>
      <c r="G115" s="193"/>
      <c r="H115" s="193"/>
      <c r="I115" s="205"/>
    </row>
    <row r="116" spans="2:9" s="156" customFormat="1" ht="23.1" customHeight="1">
      <c r="B116" s="231"/>
      <c r="C116" s="232"/>
      <c r="D116" s="232"/>
      <c r="E116" s="233"/>
      <c r="F116" s="222" t="s">
        <v>94</v>
      </c>
      <c r="G116" s="223"/>
      <c r="H116" s="223"/>
      <c r="I116" s="224"/>
    </row>
    <row r="117" spans="2:9" s="156" customFormat="1" ht="23.1" customHeight="1">
      <c r="B117" s="175"/>
      <c r="C117" s="145"/>
      <c r="D117" s="145"/>
      <c r="E117" s="176"/>
      <c r="F117" s="231" t="s">
        <v>95</v>
      </c>
      <c r="G117" s="232"/>
      <c r="H117" s="232"/>
      <c r="I117" s="233"/>
    </row>
    <row r="118" spans="2:9" s="156" customFormat="1" ht="23.1" customHeight="1">
      <c r="B118" s="144"/>
      <c r="C118" s="145"/>
      <c r="D118" s="145"/>
      <c r="E118" s="176"/>
      <c r="F118" s="222" t="s">
        <v>46</v>
      </c>
      <c r="G118" s="223"/>
      <c r="H118" s="223"/>
      <c r="I118" s="224"/>
    </row>
    <row r="119" spans="2:9" s="156" customFormat="1" ht="23.1" customHeight="1">
      <c r="B119" s="177" t="s">
        <v>65</v>
      </c>
      <c r="C119" s="178"/>
      <c r="D119" s="178"/>
      <c r="E119" s="179"/>
      <c r="F119" s="158"/>
      <c r="I119" s="159"/>
    </row>
    <row r="120" spans="2:9" s="156" customFormat="1" ht="23.1" customHeight="1">
      <c r="B120" s="177" t="s">
        <v>66</v>
      </c>
      <c r="C120" s="173"/>
      <c r="D120" s="173"/>
      <c r="E120" s="174"/>
      <c r="F120" s="158"/>
      <c r="I120" s="159"/>
    </row>
    <row r="121" spans="2:9" s="156" customFormat="1" ht="23.1" customHeight="1">
      <c r="B121" s="177" t="s">
        <v>67</v>
      </c>
      <c r="C121" s="178"/>
      <c r="D121" s="173"/>
      <c r="E121" s="174"/>
      <c r="F121" s="158"/>
      <c r="I121" s="159"/>
    </row>
    <row r="122" spans="2:9" s="156" customFormat="1" ht="23.1" customHeight="1">
      <c r="B122" s="180" t="s">
        <v>68</v>
      </c>
      <c r="C122" s="178"/>
      <c r="D122" s="173"/>
      <c r="E122" s="174"/>
      <c r="F122" s="158"/>
      <c r="I122" s="159"/>
    </row>
    <row r="123" spans="2:9" s="156" customFormat="1" ht="23.1" customHeight="1">
      <c r="B123" s="180" t="s">
        <v>69</v>
      </c>
      <c r="C123" s="178"/>
      <c r="D123" s="173"/>
      <c r="E123" s="174"/>
      <c r="F123" s="158"/>
      <c r="I123" s="159"/>
    </row>
    <row r="124" spans="2:9" s="156" customFormat="1" ht="23.1" customHeight="1">
      <c r="B124" s="177"/>
      <c r="C124" s="178"/>
      <c r="D124" s="173"/>
      <c r="E124" s="174"/>
      <c r="F124" s="158"/>
      <c r="I124" s="159"/>
    </row>
    <row r="125" spans="2:9" s="156" customFormat="1" ht="23.1" customHeight="1">
      <c r="B125" s="206" t="s">
        <v>70</v>
      </c>
      <c r="C125" s="207"/>
      <c r="D125" s="207"/>
      <c r="E125" s="208"/>
      <c r="F125" s="158"/>
      <c r="I125" s="159"/>
    </row>
    <row r="126" spans="2:9" s="156" customFormat="1" ht="23.1" customHeight="1">
      <c r="B126" s="225" t="s">
        <v>71</v>
      </c>
      <c r="C126" s="226"/>
      <c r="D126" s="226"/>
      <c r="E126" s="227"/>
      <c r="F126" s="158"/>
      <c r="I126" s="159"/>
    </row>
    <row r="127" spans="2:9" s="156" customFormat="1" ht="23.1" customHeight="1">
      <c r="B127" s="181"/>
      <c r="C127" s="182"/>
      <c r="D127" s="182"/>
      <c r="E127" s="183"/>
      <c r="F127" s="181"/>
      <c r="G127" s="182"/>
      <c r="H127" s="182" t="s">
        <v>415</v>
      </c>
      <c r="I127" s="183"/>
    </row>
    <row r="128" spans="2:9" s="156" customFormat="1" ht="23.1" customHeight="1">
      <c r="B128" s="184"/>
      <c r="C128" s="184"/>
      <c r="D128" s="184"/>
      <c r="E128" s="184"/>
      <c r="F128" s="184"/>
      <c r="G128" s="185"/>
      <c r="H128" s="185"/>
      <c r="I128" s="185"/>
    </row>
    <row r="133" spans="4:4">
      <c r="D133" s="186"/>
    </row>
  </sheetData>
  <mergeCells count="36">
    <mergeCell ref="D112:E112"/>
    <mergeCell ref="D113:E113"/>
    <mergeCell ref="D107:E107"/>
    <mergeCell ref="D108:E108"/>
    <mergeCell ref="D109:E109"/>
    <mergeCell ref="D110:E110"/>
    <mergeCell ref="D111:E111"/>
    <mergeCell ref="F118:I118"/>
    <mergeCell ref="B125:E125"/>
    <mergeCell ref="B126:E126"/>
    <mergeCell ref="B115:E115"/>
    <mergeCell ref="F115:I115"/>
    <mergeCell ref="B116:E116"/>
    <mergeCell ref="F116:I116"/>
    <mergeCell ref="F117:I117"/>
    <mergeCell ref="G100:I100"/>
    <mergeCell ref="G101:I101"/>
    <mergeCell ref="G102:I102"/>
    <mergeCell ref="B105:E105"/>
    <mergeCell ref="D106:E106"/>
    <mergeCell ref="B94:E94"/>
    <mergeCell ref="B95:E95"/>
    <mergeCell ref="B96:E96"/>
    <mergeCell ref="B97:F97"/>
    <mergeCell ref="G99:I99"/>
    <mergeCell ref="I10:I11"/>
    <mergeCell ref="B8:I8"/>
    <mergeCell ref="B7:I7"/>
    <mergeCell ref="B6:I6"/>
    <mergeCell ref="B4:I4"/>
    <mergeCell ref="B5:I5"/>
    <mergeCell ref="B10:B11"/>
    <mergeCell ref="C10:C11"/>
    <mergeCell ref="D10:F11"/>
    <mergeCell ref="G10:G11"/>
    <mergeCell ref="H10:H11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09"/>
  <sheetViews>
    <sheetView tabSelected="1" topLeftCell="A205" zoomScale="130" zoomScaleNormal="130" workbookViewId="0">
      <selection activeCell="H209" sqref="H209"/>
    </sheetView>
  </sheetViews>
  <sheetFormatPr defaultColWidth="9.140625" defaultRowHeight="24"/>
  <cols>
    <col min="1" max="1" width="9.140625" style="1"/>
    <col min="2" max="2" width="11.140625" style="1" customWidth="1"/>
    <col min="3" max="3" width="24.5703125" style="1" customWidth="1"/>
    <col min="4" max="4" width="8" style="1" bestFit="1" customWidth="1"/>
    <col min="5" max="5" width="13" style="1" bestFit="1" customWidth="1"/>
    <col min="6" max="6" width="14.5703125" style="1" customWidth="1"/>
    <col min="7" max="15" width="21.5703125" style="1" customWidth="1"/>
    <col min="16" max="16384" width="9.140625" style="1"/>
  </cols>
  <sheetData>
    <row r="1" spans="2:9" s="6" customFormat="1" ht="21" customHeight="1"/>
    <row r="2" spans="2:9" s="6" customFormat="1" ht="21" customHeight="1"/>
    <row r="3" spans="2:9" s="6" customFormat="1" ht="21" customHeight="1"/>
    <row r="4" spans="2:9" s="6" customFormat="1" ht="21" customHeight="1">
      <c r="B4" s="236" t="s">
        <v>4</v>
      </c>
      <c r="C4" s="236"/>
      <c r="D4" s="236"/>
      <c r="E4" s="236"/>
      <c r="F4" s="236"/>
      <c r="G4" s="236"/>
      <c r="H4" s="236"/>
      <c r="I4" s="236"/>
    </row>
    <row r="5" spans="2:9" s="6" customFormat="1" ht="21" customHeight="1">
      <c r="B5" s="236" t="s">
        <v>5</v>
      </c>
      <c r="C5" s="236"/>
      <c r="D5" s="236"/>
      <c r="E5" s="236"/>
      <c r="F5" s="236"/>
      <c r="G5" s="236"/>
      <c r="H5" s="236"/>
      <c r="I5" s="236"/>
    </row>
    <row r="6" spans="2:9" s="6" customFormat="1" ht="21" customHeight="1">
      <c r="B6" s="237" t="s">
        <v>401</v>
      </c>
      <c r="C6" s="237"/>
      <c r="D6" s="237"/>
      <c r="E6" s="237"/>
      <c r="F6" s="237"/>
      <c r="G6" s="237"/>
      <c r="H6" s="237"/>
      <c r="I6" s="237"/>
    </row>
    <row r="7" spans="2:9" s="6" customFormat="1" ht="21" customHeight="1">
      <c r="B7" s="237" t="s">
        <v>399</v>
      </c>
      <c r="C7" s="237"/>
      <c r="D7" s="237"/>
      <c r="E7" s="237"/>
      <c r="F7" s="237"/>
      <c r="G7" s="237"/>
      <c r="H7" s="237"/>
      <c r="I7" s="237"/>
    </row>
    <row r="8" spans="2:9" s="6" customFormat="1" ht="21" customHeight="1">
      <c r="B8" s="237" t="s">
        <v>6</v>
      </c>
      <c r="C8" s="237"/>
      <c r="D8" s="237"/>
      <c r="E8" s="237"/>
      <c r="F8" s="237"/>
      <c r="G8" s="237"/>
      <c r="H8" s="237"/>
      <c r="I8" s="237"/>
    </row>
    <row r="9" spans="2:9" s="6" customFormat="1" ht="21" customHeight="1"/>
    <row r="10" spans="2:9" s="5" customFormat="1" ht="23.1" customHeight="1">
      <c r="B10" s="244" t="s">
        <v>19</v>
      </c>
      <c r="C10" s="240" t="s">
        <v>20</v>
      </c>
      <c r="D10" s="244" t="s">
        <v>21</v>
      </c>
      <c r="E10" s="247"/>
      <c r="F10" s="248"/>
      <c r="G10" s="252" t="s">
        <v>22</v>
      </c>
      <c r="H10" s="240" t="s">
        <v>23</v>
      </c>
      <c r="I10" s="240" t="s">
        <v>2</v>
      </c>
    </row>
    <row r="11" spans="2:9" s="5" customFormat="1" ht="23.1" customHeight="1">
      <c r="B11" s="245"/>
      <c r="C11" s="246"/>
      <c r="D11" s="249"/>
      <c r="E11" s="250"/>
      <c r="F11" s="251"/>
      <c r="G11" s="253"/>
      <c r="H11" s="241"/>
      <c r="I11" s="241"/>
    </row>
    <row r="12" spans="2:9">
      <c r="B12" s="7">
        <v>1</v>
      </c>
      <c r="C12" s="105">
        <v>67107301001</v>
      </c>
      <c r="D12" s="106" t="s">
        <v>0</v>
      </c>
      <c r="E12" s="107" t="s">
        <v>96</v>
      </c>
      <c r="F12" s="108" t="s">
        <v>97</v>
      </c>
      <c r="G12" s="9"/>
      <c r="H12" s="9"/>
      <c r="I12" s="9"/>
    </row>
    <row r="13" spans="2:9">
      <c r="B13" s="7">
        <v>2</v>
      </c>
      <c r="C13" s="105">
        <v>67107301002</v>
      </c>
      <c r="D13" s="109" t="s">
        <v>0</v>
      </c>
      <c r="E13" s="110" t="s">
        <v>98</v>
      </c>
      <c r="F13" s="111" t="s">
        <v>99</v>
      </c>
      <c r="G13" s="9"/>
      <c r="H13" s="9"/>
      <c r="I13" s="9"/>
    </row>
    <row r="14" spans="2:9">
      <c r="B14" s="7">
        <v>3</v>
      </c>
      <c r="C14" s="105">
        <v>67107301003</v>
      </c>
      <c r="D14" s="109" t="s">
        <v>0</v>
      </c>
      <c r="E14" s="110" t="s">
        <v>100</v>
      </c>
      <c r="F14" s="111" t="s">
        <v>101</v>
      </c>
      <c r="G14" s="9"/>
      <c r="H14" s="9"/>
      <c r="I14" s="9"/>
    </row>
    <row r="15" spans="2:9">
      <c r="B15" s="7">
        <v>4</v>
      </c>
      <c r="C15" s="105">
        <v>67107301004</v>
      </c>
      <c r="D15" s="109" t="s">
        <v>0</v>
      </c>
      <c r="E15" s="110" t="s">
        <v>102</v>
      </c>
      <c r="F15" s="111" t="s">
        <v>103</v>
      </c>
      <c r="G15" s="9"/>
      <c r="H15" s="9"/>
      <c r="I15" s="9"/>
    </row>
    <row r="16" spans="2:9">
      <c r="B16" s="7">
        <v>5</v>
      </c>
      <c r="C16" s="105">
        <v>67107301005</v>
      </c>
      <c r="D16" s="109" t="s">
        <v>0</v>
      </c>
      <c r="E16" s="110" t="s">
        <v>104</v>
      </c>
      <c r="F16" s="111" t="s">
        <v>105</v>
      </c>
      <c r="G16" s="9"/>
      <c r="H16" s="9"/>
      <c r="I16" s="9"/>
    </row>
    <row r="17" spans="2:9">
      <c r="B17" s="7">
        <v>6</v>
      </c>
      <c r="C17" s="105">
        <v>67107301006</v>
      </c>
      <c r="D17" s="109" t="s">
        <v>0</v>
      </c>
      <c r="E17" s="110" t="s">
        <v>106</v>
      </c>
      <c r="F17" s="111" t="s">
        <v>107</v>
      </c>
      <c r="G17" s="9"/>
      <c r="H17" s="9"/>
      <c r="I17" s="9"/>
    </row>
    <row r="18" spans="2:9">
      <c r="B18" s="7">
        <v>7</v>
      </c>
      <c r="C18" s="105">
        <v>67107301007</v>
      </c>
      <c r="D18" s="109" t="s">
        <v>0</v>
      </c>
      <c r="E18" s="110" t="s">
        <v>108</v>
      </c>
      <c r="F18" s="111" t="s">
        <v>109</v>
      </c>
      <c r="G18" s="9"/>
      <c r="H18" s="9"/>
      <c r="I18" s="9"/>
    </row>
    <row r="19" spans="2:9">
      <c r="B19" s="7">
        <v>8</v>
      </c>
      <c r="C19" s="105">
        <v>67107301008</v>
      </c>
      <c r="D19" s="109" t="s">
        <v>0</v>
      </c>
      <c r="E19" s="110" t="s">
        <v>108</v>
      </c>
      <c r="F19" s="111" t="s">
        <v>110</v>
      </c>
      <c r="G19" s="9"/>
      <c r="H19" s="9"/>
      <c r="I19" s="9"/>
    </row>
    <row r="20" spans="2:9">
      <c r="B20" s="7">
        <v>9</v>
      </c>
      <c r="C20" s="105">
        <v>67107301009</v>
      </c>
      <c r="D20" s="109" t="s">
        <v>0</v>
      </c>
      <c r="E20" s="110" t="s">
        <v>111</v>
      </c>
      <c r="F20" s="111" t="s">
        <v>112</v>
      </c>
      <c r="G20" s="9"/>
      <c r="H20" s="9"/>
      <c r="I20" s="9"/>
    </row>
    <row r="21" spans="2:9">
      <c r="B21" s="7">
        <v>10</v>
      </c>
      <c r="C21" s="105">
        <v>67107301010</v>
      </c>
      <c r="D21" s="109" t="s">
        <v>0</v>
      </c>
      <c r="E21" s="110" t="s">
        <v>113</v>
      </c>
      <c r="F21" s="111" t="s">
        <v>114</v>
      </c>
      <c r="G21" s="9"/>
      <c r="H21" s="9"/>
      <c r="I21" s="9"/>
    </row>
    <row r="22" spans="2:9">
      <c r="B22" s="7">
        <v>11</v>
      </c>
      <c r="C22" s="105">
        <v>67107301011</v>
      </c>
      <c r="D22" s="109" t="s">
        <v>1</v>
      </c>
      <c r="E22" s="110" t="s">
        <v>115</v>
      </c>
      <c r="F22" s="111" t="s">
        <v>116</v>
      </c>
      <c r="G22" s="9"/>
      <c r="H22" s="9"/>
      <c r="I22" s="9"/>
    </row>
    <row r="23" spans="2:9">
      <c r="B23" s="7">
        <v>12</v>
      </c>
      <c r="C23" s="105">
        <v>67107301012</v>
      </c>
      <c r="D23" s="109" t="s">
        <v>0</v>
      </c>
      <c r="E23" s="110" t="s">
        <v>7</v>
      </c>
      <c r="F23" s="111" t="s">
        <v>117</v>
      </c>
      <c r="G23" s="9"/>
      <c r="H23" s="9"/>
      <c r="I23" s="9"/>
    </row>
    <row r="24" spans="2:9">
      <c r="B24" s="7">
        <v>13</v>
      </c>
      <c r="C24" s="105">
        <v>67107301013</v>
      </c>
      <c r="D24" s="109" t="s">
        <v>0</v>
      </c>
      <c r="E24" s="110" t="s">
        <v>7</v>
      </c>
      <c r="F24" s="111" t="s">
        <v>118</v>
      </c>
      <c r="G24" s="9"/>
      <c r="H24" s="9"/>
      <c r="I24" s="9"/>
    </row>
    <row r="25" spans="2:9">
      <c r="B25" s="7">
        <v>14</v>
      </c>
      <c r="C25" s="105">
        <v>67107301014</v>
      </c>
      <c r="D25" s="109" t="s">
        <v>0</v>
      </c>
      <c r="E25" s="110" t="s">
        <v>119</v>
      </c>
      <c r="F25" s="111" t="s">
        <v>120</v>
      </c>
      <c r="G25" s="9"/>
      <c r="H25" s="9"/>
      <c r="I25" s="9"/>
    </row>
    <row r="26" spans="2:9">
      <c r="B26" s="7">
        <v>15</v>
      </c>
      <c r="C26" s="105">
        <v>67107301015</v>
      </c>
      <c r="D26" s="109" t="s">
        <v>0</v>
      </c>
      <c r="E26" s="110" t="s">
        <v>121</v>
      </c>
      <c r="F26" s="111" t="s">
        <v>122</v>
      </c>
      <c r="G26" s="9"/>
      <c r="H26" s="9"/>
      <c r="I26" s="9"/>
    </row>
    <row r="27" spans="2:9">
      <c r="B27" s="7">
        <v>16</v>
      </c>
      <c r="C27" s="105">
        <v>67107301016</v>
      </c>
      <c r="D27" s="109" t="s">
        <v>0</v>
      </c>
      <c r="E27" s="110" t="s">
        <v>123</v>
      </c>
      <c r="F27" s="111" t="s">
        <v>124</v>
      </c>
      <c r="G27" s="9"/>
      <c r="H27" s="9"/>
      <c r="I27" s="9"/>
    </row>
    <row r="28" spans="2:9">
      <c r="B28" s="7">
        <v>17</v>
      </c>
      <c r="C28" s="105">
        <v>67107301017</v>
      </c>
      <c r="D28" s="109" t="s">
        <v>0</v>
      </c>
      <c r="E28" s="110" t="s">
        <v>125</v>
      </c>
      <c r="F28" s="111" t="s">
        <v>126</v>
      </c>
      <c r="G28" s="9"/>
      <c r="H28" s="9"/>
      <c r="I28" s="9"/>
    </row>
    <row r="29" spans="2:9">
      <c r="B29" s="7">
        <v>18</v>
      </c>
      <c r="C29" s="105">
        <v>67107301018</v>
      </c>
      <c r="D29" s="109" t="s">
        <v>0</v>
      </c>
      <c r="E29" s="110" t="s">
        <v>127</v>
      </c>
      <c r="F29" s="111" t="s">
        <v>128</v>
      </c>
      <c r="G29" s="9"/>
      <c r="H29" s="9"/>
      <c r="I29" s="9"/>
    </row>
    <row r="30" spans="2:9">
      <c r="B30" s="7">
        <v>19</v>
      </c>
      <c r="C30" s="105">
        <v>67107301019</v>
      </c>
      <c r="D30" s="109" t="s">
        <v>0</v>
      </c>
      <c r="E30" s="110" t="s">
        <v>129</v>
      </c>
      <c r="F30" s="111" t="s">
        <v>130</v>
      </c>
      <c r="G30" s="9"/>
      <c r="H30" s="9"/>
      <c r="I30" s="9"/>
    </row>
    <row r="31" spans="2:9">
      <c r="B31" s="7">
        <v>20</v>
      </c>
      <c r="C31" s="105">
        <v>67107301020</v>
      </c>
      <c r="D31" s="109" t="s">
        <v>0</v>
      </c>
      <c r="E31" s="110" t="s">
        <v>131</v>
      </c>
      <c r="F31" s="111" t="s">
        <v>132</v>
      </c>
      <c r="G31" s="9"/>
      <c r="H31" s="9"/>
      <c r="I31" s="9"/>
    </row>
    <row r="32" spans="2:9">
      <c r="B32" s="7">
        <v>21</v>
      </c>
      <c r="C32" s="105">
        <v>67107301021</v>
      </c>
      <c r="D32" s="109" t="s">
        <v>0</v>
      </c>
      <c r="E32" s="110" t="s">
        <v>131</v>
      </c>
      <c r="F32" s="111" t="s">
        <v>133</v>
      </c>
      <c r="G32" s="9"/>
      <c r="H32" s="9"/>
      <c r="I32" s="9"/>
    </row>
    <row r="33" spans="2:9">
      <c r="B33" s="7">
        <v>22</v>
      </c>
      <c r="C33" s="105">
        <v>67107301022</v>
      </c>
      <c r="D33" s="109" t="s">
        <v>0</v>
      </c>
      <c r="E33" s="110" t="s">
        <v>134</v>
      </c>
      <c r="F33" s="111" t="s">
        <v>135</v>
      </c>
      <c r="G33" s="9"/>
      <c r="H33" s="9"/>
      <c r="I33" s="9"/>
    </row>
    <row r="34" spans="2:9">
      <c r="B34" s="7">
        <v>23</v>
      </c>
      <c r="C34" s="105">
        <v>67107301023</v>
      </c>
      <c r="D34" s="109" t="s">
        <v>0</v>
      </c>
      <c r="E34" s="110" t="s">
        <v>136</v>
      </c>
      <c r="F34" s="111" t="s">
        <v>137</v>
      </c>
      <c r="G34" s="9"/>
      <c r="H34" s="9"/>
      <c r="I34" s="9"/>
    </row>
    <row r="35" spans="2:9">
      <c r="B35" s="7">
        <v>24</v>
      </c>
      <c r="C35" s="105">
        <v>67107301024</v>
      </c>
      <c r="D35" s="109" t="s">
        <v>0</v>
      </c>
      <c r="E35" s="110" t="s">
        <v>8</v>
      </c>
      <c r="F35" s="111" t="s">
        <v>138</v>
      </c>
      <c r="G35" s="9"/>
      <c r="H35" s="9"/>
      <c r="I35" s="9"/>
    </row>
    <row r="36" spans="2:9">
      <c r="B36" s="7">
        <v>25</v>
      </c>
      <c r="C36" s="105">
        <v>67107301025</v>
      </c>
      <c r="D36" s="109" t="s">
        <v>0</v>
      </c>
      <c r="E36" s="110" t="s">
        <v>139</v>
      </c>
      <c r="F36" s="111" t="s">
        <v>140</v>
      </c>
      <c r="G36" s="9"/>
      <c r="H36" s="9"/>
      <c r="I36" s="9"/>
    </row>
    <row r="37" spans="2:9">
      <c r="B37" s="7">
        <v>26</v>
      </c>
      <c r="C37" s="105">
        <v>67107301026</v>
      </c>
      <c r="D37" s="109" t="s">
        <v>1</v>
      </c>
      <c r="E37" s="110" t="s">
        <v>141</v>
      </c>
      <c r="F37" s="111" t="s">
        <v>142</v>
      </c>
      <c r="G37" s="9"/>
      <c r="H37" s="9"/>
      <c r="I37" s="9"/>
    </row>
    <row r="38" spans="2:9">
      <c r="B38" s="7">
        <v>27</v>
      </c>
      <c r="C38" s="105">
        <v>67107301027</v>
      </c>
      <c r="D38" s="109" t="s">
        <v>0</v>
      </c>
      <c r="E38" s="110" t="s">
        <v>143</v>
      </c>
      <c r="F38" s="111" t="s">
        <v>144</v>
      </c>
      <c r="G38" s="9"/>
      <c r="H38" s="9"/>
      <c r="I38" s="9"/>
    </row>
    <row r="39" spans="2:9">
      <c r="B39" s="7">
        <v>28</v>
      </c>
      <c r="C39" s="105">
        <v>67107301028</v>
      </c>
      <c r="D39" s="109" t="s">
        <v>0</v>
      </c>
      <c r="E39" s="110" t="s">
        <v>145</v>
      </c>
      <c r="F39" s="111" t="s">
        <v>146</v>
      </c>
      <c r="G39" s="9"/>
      <c r="H39" s="9"/>
      <c r="I39" s="9"/>
    </row>
    <row r="40" spans="2:9">
      <c r="B40" s="7">
        <v>29</v>
      </c>
      <c r="C40" s="105">
        <v>67107301029</v>
      </c>
      <c r="D40" s="109" t="s">
        <v>0</v>
      </c>
      <c r="E40" s="110" t="s">
        <v>147</v>
      </c>
      <c r="F40" s="111" t="s">
        <v>148</v>
      </c>
      <c r="G40" s="9"/>
      <c r="H40" s="9"/>
      <c r="I40" s="9"/>
    </row>
    <row r="41" spans="2:9">
      <c r="B41" s="7">
        <v>30</v>
      </c>
      <c r="C41" s="105">
        <v>67107301030</v>
      </c>
      <c r="D41" s="109" t="s">
        <v>0</v>
      </c>
      <c r="E41" s="110" t="s">
        <v>149</v>
      </c>
      <c r="F41" s="111" t="s">
        <v>150</v>
      </c>
      <c r="G41" s="9"/>
      <c r="H41" s="9"/>
      <c r="I41" s="9"/>
    </row>
    <row r="42" spans="2:9">
      <c r="B42" s="7">
        <v>31</v>
      </c>
      <c r="C42" s="105">
        <v>67107301031</v>
      </c>
      <c r="D42" s="109" t="s">
        <v>0</v>
      </c>
      <c r="E42" s="110" t="s">
        <v>151</v>
      </c>
      <c r="F42" s="111" t="s">
        <v>152</v>
      </c>
      <c r="G42" s="9"/>
      <c r="H42" s="9"/>
      <c r="I42" s="9"/>
    </row>
    <row r="43" spans="2:9">
      <c r="B43" s="7">
        <v>32</v>
      </c>
      <c r="C43" s="105">
        <v>67107301032</v>
      </c>
      <c r="D43" s="109" t="s">
        <v>0</v>
      </c>
      <c r="E43" s="110" t="s">
        <v>153</v>
      </c>
      <c r="F43" s="111" t="s">
        <v>154</v>
      </c>
      <c r="G43" s="9"/>
      <c r="H43" s="9"/>
      <c r="I43" s="9"/>
    </row>
    <row r="44" spans="2:9">
      <c r="B44" s="7">
        <v>33</v>
      </c>
      <c r="C44" s="105">
        <v>67107301033</v>
      </c>
      <c r="D44" s="109" t="s">
        <v>0</v>
      </c>
      <c r="E44" s="110" t="s">
        <v>9</v>
      </c>
      <c r="F44" s="111" t="s">
        <v>155</v>
      </c>
      <c r="G44" s="9"/>
      <c r="H44" s="9"/>
      <c r="I44" s="9"/>
    </row>
    <row r="45" spans="2:9">
      <c r="B45" s="7">
        <v>34</v>
      </c>
      <c r="C45" s="105">
        <v>67107301034</v>
      </c>
      <c r="D45" s="109" t="s">
        <v>0</v>
      </c>
      <c r="E45" s="110" t="s">
        <v>9</v>
      </c>
      <c r="F45" s="111" t="s">
        <v>156</v>
      </c>
      <c r="G45" s="9"/>
      <c r="H45" s="9"/>
      <c r="I45" s="9"/>
    </row>
    <row r="46" spans="2:9">
      <c r="B46" s="7">
        <v>35</v>
      </c>
      <c r="C46" s="105">
        <v>67107301035</v>
      </c>
      <c r="D46" s="109" t="s">
        <v>0</v>
      </c>
      <c r="E46" s="110" t="s">
        <v>157</v>
      </c>
      <c r="F46" s="111" t="s">
        <v>158</v>
      </c>
      <c r="G46" s="9"/>
      <c r="H46" s="9"/>
      <c r="I46" s="9"/>
    </row>
    <row r="47" spans="2:9" s="4" customFormat="1">
      <c r="B47" s="7">
        <v>36</v>
      </c>
      <c r="C47" s="105">
        <v>67107301036</v>
      </c>
      <c r="D47" s="109" t="s">
        <v>0</v>
      </c>
      <c r="E47" s="110" t="s">
        <v>159</v>
      </c>
      <c r="F47" s="111" t="s">
        <v>160</v>
      </c>
      <c r="G47" s="8"/>
      <c r="H47" s="8"/>
      <c r="I47" s="8"/>
    </row>
    <row r="48" spans="2:9">
      <c r="B48" s="7">
        <v>37</v>
      </c>
      <c r="C48" s="105">
        <v>67107301037</v>
      </c>
      <c r="D48" s="109" t="s">
        <v>0</v>
      </c>
      <c r="E48" s="110" t="s">
        <v>161</v>
      </c>
      <c r="F48" s="111" t="s">
        <v>162</v>
      </c>
      <c r="G48" s="9"/>
      <c r="H48" s="9"/>
      <c r="I48" s="9"/>
    </row>
    <row r="49" spans="2:9">
      <c r="B49" s="7">
        <v>38</v>
      </c>
      <c r="C49" s="105">
        <v>67107301038</v>
      </c>
      <c r="D49" s="109" t="s">
        <v>0</v>
      </c>
      <c r="E49" s="110" t="s">
        <v>161</v>
      </c>
      <c r="F49" s="111" t="s">
        <v>163</v>
      </c>
      <c r="G49" s="9"/>
      <c r="H49" s="9"/>
      <c r="I49" s="9"/>
    </row>
    <row r="50" spans="2:9">
      <c r="B50" s="7">
        <v>39</v>
      </c>
      <c r="C50" s="105">
        <v>67107301039</v>
      </c>
      <c r="D50" s="109" t="s">
        <v>0</v>
      </c>
      <c r="E50" s="110" t="s">
        <v>164</v>
      </c>
      <c r="F50" s="111" t="s">
        <v>165</v>
      </c>
      <c r="G50" s="9"/>
      <c r="H50" s="9"/>
      <c r="I50" s="9"/>
    </row>
    <row r="51" spans="2:9">
      <c r="B51" s="7">
        <v>40</v>
      </c>
      <c r="C51" s="105">
        <v>67107301040</v>
      </c>
      <c r="D51" s="109" t="s">
        <v>0</v>
      </c>
      <c r="E51" s="110" t="s">
        <v>166</v>
      </c>
      <c r="F51" s="111" t="s">
        <v>167</v>
      </c>
      <c r="G51" s="9"/>
      <c r="H51" s="9"/>
      <c r="I51" s="9"/>
    </row>
    <row r="52" spans="2:9">
      <c r="B52" s="7">
        <v>41</v>
      </c>
      <c r="C52" s="105">
        <v>67107301041</v>
      </c>
      <c r="D52" s="109" t="s">
        <v>0</v>
      </c>
      <c r="E52" s="110" t="s">
        <v>168</v>
      </c>
      <c r="F52" s="111" t="s">
        <v>169</v>
      </c>
      <c r="G52" s="9"/>
      <c r="H52" s="9"/>
      <c r="I52" s="9"/>
    </row>
    <row r="53" spans="2:9">
      <c r="B53" s="7">
        <v>42</v>
      </c>
      <c r="C53" s="105">
        <v>67107301042</v>
      </c>
      <c r="D53" s="109" t="s">
        <v>0</v>
      </c>
      <c r="E53" s="110" t="s">
        <v>170</v>
      </c>
      <c r="F53" s="111" t="s">
        <v>171</v>
      </c>
      <c r="G53" s="9"/>
      <c r="H53" s="9"/>
      <c r="I53" s="9"/>
    </row>
    <row r="54" spans="2:9">
      <c r="B54" s="7">
        <v>43</v>
      </c>
      <c r="C54" s="105">
        <v>67107301043</v>
      </c>
      <c r="D54" s="109" t="s">
        <v>0</v>
      </c>
      <c r="E54" s="110" t="s">
        <v>172</v>
      </c>
      <c r="F54" s="111" t="s">
        <v>173</v>
      </c>
      <c r="G54" s="9"/>
      <c r="H54" s="9"/>
      <c r="I54" s="9"/>
    </row>
    <row r="55" spans="2:9">
      <c r="B55" s="7">
        <v>44</v>
      </c>
      <c r="C55" s="105">
        <v>67107301044</v>
      </c>
      <c r="D55" s="109" t="s">
        <v>0</v>
      </c>
      <c r="E55" s="110" t="s">
        <v>174</v>
      </c>
      <c r="F55" s="111" t="s">
        <v>175</v>
      </c>
      <c r="G55" s="9"/>
      <c r="H55" s="9"/>
      <c r="I55" s="9"/>
    </row>
    <row r="56" spans="2:9">
      <c r="B56" s="7">
        <v>45</v>
      </c>
      <c r="C56" s="105">
        <v>67107301045</v>
      </c>
      <c r="D56" s="109" t="s">
        <v>0</v>
      </c>
      <c r="E56" s="110" t="s">
        <v>176</v>
      </c>
      <c r="F56" s="111" t="s">
        <v>177</v>
      </c>
      <c r="G56" s="9"/>
      <c r="H56" s="9"/>
      <c r="I56" s="9"/>
    </row>
    <row r="57" spans="2:9">
      <c r="B57" s="7">
        <v>46</v>
      </c>
      <c r="C57" s="105">
        <v>67107301046</v>
      </c>
      <c r="D57" s="109" t="s">
        <v>0</v>
      </c>
      <c r="E57" s="110" t="s">
        <v>178</v>
      </c>
      <c r="F57" s="111" t="s">
        <v>179</v>
      </c>
      <c r="G57" s="9"/>
      <c r="H57" s="9"/>
      <c r="I57" s="9"/>
    </row>
    <row r="58" spans="2:9">
      <c r="B58" s="7">
        <v>47</v>
      </c>
      <c r="C58" s="105">
        <v>67107301047</v>
      </c>
      <c r="D58" s="109" t="s">
        <v>0</v>
      </c>
      <c r="E58" s="110" t="s">
        <v>180</v>
      </c>
      <c r="F58" s="111" t="s">
        <v>181</v>
      </c>
      <c r="G58" s="9"/>
      <c r="H58" s="9"/>
      <c r="I58" s="9"/>
    </row>
    <row r="59" spans="2:9">
      <c r="B59" s="7">
        <v>48</v>
      </c>
      <c r="C59" s="105">
        <v>67107301048</v>
      </c>
      <c r="D59" s="109" t="s">
        <v>0</v>
      </c>
      <c r="E59" s="110" t="s">
        <v>10</v>
      </c>
      <c r="F59" s="111" t="s">
        <v>182</v>
      </c>
      <c r="G59" s="9"/>
      <c r="H59" s="9"/>
      <c r="I59" s="9"/>
    </row>
    <row r="60" spans="2:9">
      <c r="B60" s="7">
        <v>49</v>
      </c>
      <c r="C60" s="105">
        <v>67107301049</v>
      </c>
      <c r="D60" s="109" t="s">
        <v>0</v>
      </c>
      <c r="E60" s="110" t="s">
        <v>183</v>
      </c>
      <c r="F60" s="111" t="s">
        <v>184</v>
      </c>
      <c r="G60" s="9"/>
      <c r="H60" s="9"/>
      <c r="I60" s="9"/>
    </row>
    <row r="61" spans="2:9">
      <c r="B61" s="7">
        <v>50</v>
      </c>
      <c r="C61" s="105">
        <v>67107301050</v>
      </c>
      <c r="D61" s="109" t="s">
        <v>0</v>
      </c>
      <c r="E61" s="110" t="s">
        <v>185</v>
      </c>
      <c r="F61" s="111" t="s">
        <v>186</v>
      </c>
      <c r="G61" s="9"/>
      <c r="H61" s="9"/>
      <c r="I61" s="9"/>
    </row>
    <row r="62" spans="2:9">
      <c r="B62" s="7">
        <v>51</v>
      </c>
      <c r="C62" s="105">
        <v>67107301052</v>
      </c>
      <c r="D62" s="109" t="s">
        <v>0</v>
      </c>
      <c r="E62" s="110" t="s">
        <v>187</v>
      </c>
      <c r="F62" s="111" t="s">
        <v>188</v>
      </c>
      <c r="G62" s="9"/>
      <c r="H62" s="9"/>
      <c r="I62" s="9"/>
    </row>
    <row r="63" spans="2:9">
      <c r="B63" s="7">
        <v>52</v>
      </c>
      <c r="C63" s="105">
        <v>67107301053</v>
      </c>
      <c r="D63" s="109" t="s">
        <v>0</v>
      </c>
      <c r="E63" s="110" t="s">
        <v>187</v>
      </c>
      <c r="F63" s="111" t="s">
        <v>189</v>
      </c>
      <c r="G63" s="9"/>
      <c r="H63" s="9"/>
      <c r="I63" s="9"/>
    </row>
    <row r="64" spans="2:9">
      <c r="B64" s="7">
        <v>53</v>
      </c>
      <c r="C64" s="105">
        <v>67107301054</v>
      </c>
      <c r="D64" s="109" t="s">
        <v>0</v>
      </c>
      <c r="E64" s="110" t="s">
        <v>11</v>
      </c>
      <c r="F64" s="111" t="s">
        <v>190</v>
      </c>
      <c r="G64" s="9"/>
      <c r="H64" s="9"/>
      <c r="I64" s="9"/>
    </row>
    <row r="65" spans="2:9">
      <c r="B65" s="7">
        <v>54</v>
      </c>
      <c r="C65" s="105">
        <v>67107301055</v>
      </c>
      <c r="D65" s="109" t="s">
        <v>0</v>
      </c>
      <c r="E65" s="110" t="s">
        <v>11</v>
      </c>
      <c r="F65" s="111" t="s">
        <v>191</v>
      </c>
      <c r="G65" s="9"/>
      <c r="H65" s="9"/>
      <c r="I65" s="9"/>
    </row>
    <row r="66" spans="2:9">
      <c r="B66" s="7">
        <v>55</v>
      </c>
      <c r="C66" s="105">
        <v>67107301056</v>
      </c>
      <c r="D66" s="109" t="s">
        <v>0</v>
      </c>
      <c r="E66" s="110" t="s">
        <v>192</v>
      </c>
      <c r="F66" s="111" t="s">
        <v>193</v>
      </c>
      <c r="G66" s="9"/>
      <c r="H66" s="9"/>
      <c r="I66" s="9"/>
    </row>
    <row r="67" spans="2:9">
      <c r="B67" s="7">
        <v>56</v>
      </c>
      <c r="C67" s="105">
        <v>67107301057</v>
      </c>
      <c r="D67" s="109" t="s">
        <v>0</v>
      </c>
      <c r="E67" s="110" t="s">
        <v>194</v>
      </c>
      <c r="F67" s="111" t="s">
        <v>195</v>
      </c>
      <c r="G67" s="9"/>
      <c r="H67" s="9"/>
      <c r="I67" s="9"/>
    </row>
    <row r="68" spans="2:9">
      <c r="B68" s="7">
        <v>57</v>
      </c>
      <c r="C68" s="105">
        <v>67107301058</v>
      </c>
      <c r="D68" s="109" t="s">
        <v>0</v>
      </c>
      <c r="E68" s="110" t="s">
        <v>196</v>
      </c>
      <c r="F68" s="111" t="s">
        <v>197</v>
      </c>
      <c r="G68" s="9"/>
      <c r="H68" s="9"/>
      <c r="I68" s="9"/>
    </row>
    <row r="69" spans="2:9">
      <c r="B69" s="7">
        <v>58</v>
      </c>
      <c r="C69" s="105">
        <v>67107301059</v>
      </c>
      <c r="D69" s="109" t="s">
        <v>1</v>
      </c>
      <c r="E69" s="110" t="s">
        <v>198</v>
      </c>
      <c r="F69" s="111" t="s">
        <v>199</v>
      </c>
      <c r="G69" s="9"/>
      <c r="H69" s="9"/>
      <c r="I69" s="9"/>
    </row>
    <row r="70" spans="2:9">
      <c r="B70" s="7">
        <v>59</v>
      </c>
      <c r="C70" s="105">
        <v>67107301060</v>
      </c>
      <c r="D70" s="109" t="s">
        <v>1</v>
      </c>
      <c r="E70" s="110" t="s">
        <v>200</v>
      </c>
      <c r="F70" s="111" t="s">
        <v>201</v>
      </c>
      <c r="G70" s="9"/>
      <c r="H70" s="9"/>
      <c r="I70" s="9"/>
    </row>
    <row r="71" spans="2:9">
      <c r="B71" s="7">
        <v>60</v>
      </c>
      <c r="C71" s="105">
        <v>67107301061</v>
      </c>
      <c r="D71" s="109" t="s">
        <v>0</v>
      </c>
      <c r="E71" s="110" t="s">
        <v>202</v>
      </c>
      <c r="F71" s="111" t="s">
        <v>203</v>
      </c>
      <c r="G71" s="9"/>
      <c r="H71" s="9"/>
      <c r="I71" s="9"/>
    </row>
    <row r="72" spans="2:9">
      <c r="B72" s="7">
        <v>61</v>
      </c>
      <c r="C72" s="105">
        <v>67107301062</v>
      </c>
      <c r="D72" s="109" t="s">
        <v>0</v>
      </c>
      <c r="E72" s="110" t="s">
        <v>204</v>
      </c>
      <c r="F72" s="111" t="s">
        <v>205</v>
      </c>
      <c r="G72" s="9"/>
      <c r="H72" s="9"/>
      <c r="I72" s="9"/>
    </row>
    <row r="73" spans="2:9">
      <c r="B73" s="7">
        <v>62</v>
      </c>
      <c r="C73" s="105">
        <v>67107301063</v>
      </c>
      <c r="D73" s="109" t="s">
        <v>1</v>
      </c>
      <c r="E73" s="110" t="s">
        <v>206</v>
      </c>
      <c r="F73" s="111" t="s">
        <v>207</v>
      </c>
      <c r="G73" s="9"/>
      <c r="H73" s="9"/>
      <c r="I73" s="9"/>
    </row>
    <row r="74" spans="2:9">
      <c r="B74" s="7">
        <v>63</v>
      </c>
      <c r="C74" s="105">
        <v>67107301064</v>
      </c>
      <c r="D74" s="109" t="s">
        <v>0</v>
      </c>
      <c r="E74" s="110" t="s">
        <v>208</v>
      </c>
      <c r="F74" s="111" t="s">
        <v>209</v>
      </c>
      <c r="G74" s="9"/>
      <c r="H74" s="9"/>
      <c r="I74" s="9"/>
    </row>
    <row r="75" spans="2:9">
      <c r="B75" s="7">
        <v>64</v>
      </c>
      <c r="C75" s="105">
        <v>67107301065</v>
      </c>
      <c r="D75" s="109" t="s">
        <v>1</v>
      </c>
      <c r="E75" s="110" t="s">
        <v>210</v>
      </c>
      <c r="F75" s="111" t="s">
        <v>211</v>
      </c>
      <c r="G75" s="9"/>
      <c r="H75" s="9"/>
      <c r="I75" s="9"/>
    </row>
    <row r="76" spans="2:9">
      <c r="B76" s="7">
        <v>65</v>
      </c>
      <c r="C76" s="105">
        <v>67107301066</v>
      </c>
      <c r="D76" s="109" t="s">
        <v>0</v>
      </c>
      <c r="E76" s="110" t="s">
        <v>212</v>
      </c>
      <c r="F76" s="111" t="s">
        <v>213</v>
      </c>
      <c r="G76" s="9"/>
      <c r="H76" s="9"/>
      <c r="I76" s="9"/>
    </row>
    <row r="77" spans="2:9">
      <c r="B77" s="7">
        <v>66</v>
      </c>
      <c r="C77" s="105">
        <v>67107301067</v>
      </c>
      <c r="D77" s="109" t="s">
        <v>0</v>
      </c>
      <c r="E77" s="110" t="s">
        <v>214</v>
      </c>
      <c r="F77" s="111" t="s">
        <v>215</v>
      </c>
      <c r="G77" s="9"/>
      <c r="H77" s="9"/>
      <c r="I77" s="9"/>
    </row>
    <row r="78" spans="2:9">
      <c r="B78" s="7">
        <v>67</v>
      </c>
      <c r="C78" s="105">
        <v>67107301068</v>
      </c>
      <c r="D78" s="109" t="s">
        <v>0</v>
      </c>
      <c r="E78" s="110" t="s">
        <v>216</v>
      </c>
      <c r="F78" s="111" t="s">
        <v>217</v>
      </c>
      <c r="G78" s="9"/>
      <c r="H78" s="9"/>
      <c r="I78" s="9"/>
    </row>
    <row r="79" spans="2:9">
      <c r="B79" s="7">
        <v>68</v>
      </c>
      <c r="C79" s="105">
        <v>67107301069</v>
      </c>
      <c r="D79" s="109" t="s">
        <v>0</v>
      </c>
      <c r="E79" s="110" t="s">
        <v>218</v>
      </c>
      <c r="F79" s="111" t="s">
        <v>219</v>
      </c>
      <c r="G79" s="9"/>
      <c r="H79" s="9"/>
      <c r="I79" s="9"/>
    </row>
    <row r="80" spans="2:9">
      <c r="B80" s="7">
        <v>69</v>
      </c>
      <c r="C80" s="105">
        <v>67107301070</v>
      </c>
      <c r="D80" s="109" t="s">
        <v>0</v>
      </c>
      <c r="E80" s="110" t="s">
        <v>12</v>
      </c>
      <c r="F80" s="111" t="s">
        <v>220</v>
      </c>
      <c r="G80" s="9"/>
      <c r="H80" s="9"/>
      <c r="I80" s="9"/>
    </row>
    <row r="81" spans="2:9">
      <c r="B81" s="7">
        <v>70</v>
      </c>
      <c r="C81" s="105">
        <v>67107301071</v>
      </c>
      <c r="D81" s="109" t="s">
        <v>0</v>
      </c>
      <c r="E81" s="110" t="s">
        <v>221</v>
      </c>
      <c r="F81" s="111" t="s">
        <v>222</v>
      </c>
      <c r="G81" s="9"/>
      <c r="H81" s="9"/>
      <c r="I81" s="9"/>
    </row>
    <row r="82" spans="2:9">
      <c r="B82" s="7">
        <v>71</v>
      </c>
      <c r="C82" s="105">
        <v>67107301072</v>
      </c>
      <c r="D82" s="109" t="s">
        <v>0</v>
      </c>
      <c r="E82" s="110" t="s">
        <v>13</v>
      </c>
      <c r="F82" s="111" t="s">
        <v>223</v>
      </c>
      <c r="G82" s="9"/>
      <c r="H82" s="9"/>
      <c r="I82" s="9"/>
    </row>
    <row r="83" spans="2:9">
      <c r="B83" s="7">
        <v>72</v>
      </c>
      <c r="C83" s="105">
        <v>67107301073</v>
      </c>
      <c r="D83" s="109" t="s">
        <v>0</v>
      </c>
      <c r="E83" s="110" t="s">
        <v>224</v>
      </c>
      <c r="F83" s="111" t="s">
        <v>225</v>
      </c>
      <c r="G83" s="9"/>
      <c r="H83" s="9"/>
      <c r="I83" s="9"/>
    </row>
    <row r="84" spans="2:9">
      <c r="B84" s="7">
        <v>73</v>
      </c>
      <c r="C84" s="105">
        <v>67107301074</v>
      </c>
      <c r="D84" s="109" t="s">
        <v>0</v>
      </c>
      <c r="E84" s="110" t="s">
        <v>226</v>
      </c>
      <c r="F84" s="111" t="s">
        <v>227</v>
      </c>
      <c r="G84" s="9"/>
      <c r="H84" s="9"/>
      <c r="I84" s="9"/>
    </row>
    <row r="85" spans="2:9">
      <c r="B85" s="7">
        <v>74</v>
      </c>
      <c r="C85" s="105">
        <v>67107301075</v>
      </c>
      <c r="D85" s="109" t="s">
        <v>0</v>
      </c>
      <c r="E85" s="110" t="s">
        <v>228</v>
      </c>
      <c r="F85" s="111" t="s">
        <v>229</v>
      </c>
      <c r="G85" s="9"/>
      <c r="H85" s="9"/>
      <c r="I85" s="9"/>
    </row>
    <row r="86" spans="2:9">
      <c r="B86" s="7">
        <v>75</v>
      </c>
      <c r="C86" s="105">
        <v>67107301076</v>
      </c>
      <c r="D86" s="109" t="s">
        <v>0</v>
      </c>
      <c r="E86" s="110" t="s">
        <v>230</v>
      </c>
      <c r="F86" s="111" t="s">
        <v>231</v>
      </c>
      <c r="G86" s="9"/>
      <c r="H86" s="9"/>
      <c r="I86" s="9"/>
    </row>
    <row r="87" spans="2:9">
      <c r="B87" s="7">
        <v>76</v>
      </c>
      <c r="C87" s="105">
        <v>67107301077</v>
      </c>
      <c r="D87" s="109" t="s">
        <v>0</v>
      </c>
      <c r="E87" s="110" t="s">
        <v>232</v>
      </c>
      <c r="F87" s="111" t="s">
        <v>233</v>
      </c>
      <c r="G87" s="9"/>
      <c r="H87" s="9"/>
      <c r="I87" s="9"/>
    </row>
    <row r="88" spans="2:9">
      <c r="B88" s="7">
        <v>77</v>
      </c>
      <c r="C88" s="105">
        <v>67107301078</v>
      </c>
      <c r="D88" s="109" t="s">
        <v>0</v>
      </c>
      <c r="E88" s="110" t="s">
        <v>234</v>
      </c>
      <c r="F88" s="111" t="s">
        <v>235</v>
      </c>
      <c r="G88" s="9"/>
      <c r="H88" s="9"/>
      <c r="I88" s="9"/>
    </row>
    <row r="89" spans="2:9">
      <c r="B89" s="7">
        <v>78</v>
      </c>
      <c r="C89" s="105">
        <v>67107301079</v>
      </c>
      <c r="D89" s="109" t="s">
        <v>0</v>
      </c>
      <c r="E89" s="110" t="s">
        <v>236</v>
      </c>
      <c r="F89" s="111" t="s">
        <v>237</v>
      </c>
      <c r="G89" s="9"/>
      <c r="H89" s="9"/>
      <c r="I89" s="9"/>
    </row>
    <row r="90" spans="2:9">
      <c r="B90" s="7">
        <v>79</v>
      </c>
      <c r="C90" s="105">
        <v>67107301080</v>
      </c>
      <c r="D90" s="109" t="s">
        <v>0</v>
      </c>
      <c r="E90" s="110" t="s">
        <v>238</v>
      </c>
      <c r="F90" s="111" t="s">
        <v>239</v>
      </c>
      <c r="G90" s="9"/>
      <c r="H90" s="9"/>
      <c r="I90" s="9"/>
    </row>
    <row r="91" spans="2:9">
      <c r="B91" s="7">
        <v>80</v>
      </c>
      <c r="C91" s="105">
        <v>67107301081</v>
      </c>
      <c r="D91" s="109" t="s">
        <v>0</v>
      </c>
      <c r="E91" s="110" t="s">
        <v>240</v>
      </c>
      <c r="F91" s="111" t="s">
        <v>241</v>
      </c>
      <c r="G91" s="9"/>
      <c r="H91" s="9"/>
      <c r="I91" s="9"/>
    </row>
    <row r="92" spans="2:9">
      <c r="B92" s="7">
        <v>81</v>
      </c>
      <c r="C92" s="105">
        <v>67107301082</v>
      </c>
      <c r="D92" s="109" t="s">
        <v>0</v>
      </c>
      <c r="E92" s="110" t="s">
        <v>242</v>
      </c>
      <c r="F92" s="111" t="s">
        <v>243</v>
      </c>
      <c r="G92" s="9"/>
      <c r="H92" s="9"/>
      <c r="I92" s="9"/>
    </row>
    <row r="93" spans="2:9">
      <c r="B93" s="7">
        <v>82</v>
      </c>
      <c r="C93" s="105">
        <v>67107301083</v>
      </c>
      <c r="D93" s="109" t="s">
        <v>0</v>
      </c>
      <c r="E93" s="110" t="s">
        <v>244</v>
      </c>
      <c r="F93" s="111" t="s">
        <v>245</v>
      </c>
      <c r="G93" s="9"/>
      <c r="H93" s="9"/>
      <c r="I93" s="9"/>
    </row>
    <row r="94" spans="2:9">
      <c r="B94" s="7">
        <v>83</v>
      </c>
      <c r="C94" s="105">
        <v>67107301084</v>
      </c>
      <c r="D94" s="109" t="s">
        <v>0</v>
      </c>
      <c r="E94" s="110" t="s">
        <v>14</v>
      </c>
      <c r="F94" s="111" t="s">
        <v>246</v>
      </c>
      <c r="G94" s="9"/>
      <c r="H94" s="9"/>
      <c r="I94" s="9"/>
    </row>
    <row r="95" spans="2:9">
      <c r="B95" s="7">
        <v>84</v>
      </c>
      <c r="C95" s="105">
        <v>67107301085</v>
      </c>
      <c r="D95" s="109" t="s">
        <v>1</v>
      </c>
      <c r="E95" s="110" t="s">
        <v>247</v>
      </c>
      <c r="F95" s="111" t="s">
        <v>248</v>
      </c>
      <c r="G95" s="9"/>
      <c r="H95" s="9"/>
      <c r="I95" s="9"/>
    </row>
    <row r="96" spans="2:9">
      <c r="B96" s="7">
        <v>85</v>
      </c>
      <c r="C96" s="105">
        <v>67107301086</v>
      </c>
      <c r="D96" s="109" t="s">
        <v>0</v>
      </c>
      <c r="E96" s="110" t="s">
        <v>249</v>
      </c>
      <c r="F96" s="111" t="s">
        <v>250</v>
      </c>
      <c r="G96" s="9"/>
      <c r="H96" s="9"/>
      <c r="I96" s="9"/>
    </row>
    <row r="97" spans="2:9">
      <c r="B97" s="7">
        <v>86</v>
      </c>
      <c r="C97" s="105">
        <v>67107301087</v>
      </c>
      <c r="D97" s="109" t="s">
        <v>0</v>
      </c>
      <c r="E97" s="110" t="s">
        <v>251</v>
      </c>
      <c r="F97" s="111" t="s">
        <v>252</v>
      </c>
      <c r="G97" s="9"/>
      <c r="H97" s="9"/>
      <c r="I97" s="9"/>
    </row>
    <row r="98" spans="2:9">
      <c r="B98" s="7">
        <v>87</v>
      </c>
      <c r="C98" s="105">
        <v>67107301088</v>
      </c>
      <c r="D98" s="109" t="s">
        <v>0</v>
      </c>
      <c r="E98" s="110" t="s">
        <v>253</v>
      </c>
      <c r="F98" s="111" t="s">
        <v>254</v>
      </c>
      <c r="G98" s="9"/>
      <c r="H98" s="9"/>
      <c r="I98" s="9"/>
    </row>
    <row r="99" spans="2:9">
      <c r="B99" s="7">
        <v>88</v>
      </c>
      <c r="C99" s="105">
        <v>67107301089</v>
      </c>
      <c r="D99" s="109" t="s">
        <v>0</v>
      </c>
      <c r="E99" s="110" t="s">
        <v>255</v>
      </c>
      <c r="F99" s="111" t="s">
        <v>15</v>
      </c>
      <c r="G99" s="9"/>
      <c r="H99" s="9"/>
      <c r="I99" s="9"/>
    </row>
    <row r="100" spans="2:9">
      <c r="B100" s="7">
        <v>89</v>
      </c>
      <c r="C100" s="105">
        <v>67107301090</v>
      </c>
      <c r="D100" s="109" t="s">
        <v>0</v>
      </c>
      <c r="E100" s="110" t="s">
        <v>256</v>
      </c>
      <c r="F100" s="111" t="s">
        <v>257</v>
      </c>
      <c r="G100" s="9"/>
      <c r="H100" s="9"/>
      <c r="I100" s="9"/>
    </row>
    <row r="101" spans="2:9">
      <c r="B101" s="7">
        <v>90</v>
      </c>
      <c r="C101" s="105">
        <v>67107301091</v>
      </c>
      <c r="D101" s="109" t="s">
        <v>0</v>
      </c>
      <c r="E101" s="110" t="s">
        <v>258</v>
      </c>
      <c r="F101" s="111" t="s">
        <v>259</v>
      </c>
      <c r="G101" s="9"/>
      <c r="H101" s="9"/>
      <c r="I101" s="9"/>
    </row>
    <row r="102" spans="2:9">
      <c r="B102" s="7">
        <v>91</v>
      </c>
      <c r="C102" s="105">
        <v>67107301092</v>
      </c>
      <c r="D102" s="109" t="s">
        <v>0</v>
      </c>
      <c r="E102" s="110" t="s">
        <v>260</v>
      </c>
      <c r="F102" s="111" t="s">
        <v>261</v>
      </c>
      <c r="G102" s="9"/>
      <c r="H102" s="9"/>
      <c r="I102" s="9"/>
    </row>
    <row r="103" spans="2:9" s="4" customFormat="1">
      <c r="B103" s="7">
        <v>92</v>
      </c>
      <c r="C103" s="105">
        <v>67107301093</v>
      </c>
      <c r="D103" s="109" t="s">
        <v>0</v>
      </c>
      <c r="E103" s="110" t="s">
        <v>262</v>
      </c>
      <c r="F103" s="111" t="s">
        <v>263</v>
      </c>
      <c r="G103" s="8"/>
      <c r="H103" s="8"/>
      <c r="I103" s="8"/>
    </row>
    <row r="104" spans="2:9" s="4" customFormat="1">
      <c r="B104" s="7">
        <v>93</v>
      </c>
      <c r="C104" s="105">
        <v>67107301094</v>
      </c>
      <c r="D104" s="109" t="s">
        <v>0</v>
      </c>
      <c r="E104" s="110" t="s">
        <v>264</v>
      </c>
      <c r="F104" s="111" t="s">
        <v>265</v>
      </c>
      <c r="G104" s="8"/>
      <c r="H104" s="8"/>
      <c r="I104" s="8"/>
    </row>
    <row r="105" spans="2:9" s="4" customFormat="1">
      <c r="B105" s="7">
        <v>94</v>
      </c>
      <c r="C105" s="105">
        <v>67107301096</v>
      </c>
      <c r="D105" s="109" t="s">
        <v>0</v>
      </c>
      <c r="E105" s="110" t="s">
        <v>266</v>
      </c>
      <c r="F105" s="111" t="s">
        <v>267</v>
      </c>
      <c r="G105" s="8"/>
      <c r="H105" s="8"/>
      <c r="I105" s="8"/>
    </row>
    <row r="106" spans="2:9" s="3" customFormat="1">
      <c r="B106" s="7">
        <v>95</v>
      </c>
      <c r="C106" s="105">
        <v>67107301097</v>
      </c>
      <c r="D106" s="109" t="s">
        <v>0</v>
      </c>
      <c r="E106" s="110" t="s">
        <v>268</v>
      </c>
      <c r="F106" s="111" t="s">
        <v>269</v>
      </c>
      <c r="G106" s="10"/>
      <c r="H106" s="10"/>
      <c r="I106" s="10"/>
    </row>
    <row r="107" spans="2:9" s="3" customFormat="1">
      <c r="B107" s="7">
        <v>96</v>
      </c>
      <c r="C107" s="105">
        <v>67107301098</v>
      </c>
      <c r="D107" s="109" t="s">
        <v>0</v>
      </c>
      <c r="E107" s="110" t="s">
        <v>270</v>
      </c>
      <c r="F107" s="111" t="s">
        <v>271</v>
      </c>
      <c r="G107" s="10"/>
      <c r="H107" s="10"/>
      <c r="I107" s="10"/>
    </row>
    <row r="108" spans="2:9" s="3" customFormat="1">
      <c r="B108" s="7">
        <v>97</v>
      </c>
      <c r="C108" s="105">
        <v>67107301099</v>
      </c>
      <c r="D108" s="109" t="s">
        <v>0</v>
      </c>
      <c r="E108" s="110" t="s">
        <v>272</v>
      </c>
      <c r="F108" s="111" t="s">
        <v>273</v>
      </c>
      <c r="G108" s="10"/>
      <c r="H108" s="10"/>
      <c r="I108" s="10"/>
    </row>
    <row r="109" spans="2:9" s="3" customFormat="1">
      <c r="B109" s="7">
        <v>98</v>
      </c>
      <c r="C109" s="105">
        <v>67107301100</v>
      </c>
      <c r="D109" s="109" t="s">
        <v>0</v>
      </c>
      <c r="E109" s="110" t="s">
        <v>274</v>
      </c>
      <c r="F109" s="111" t="s">
        <v>275</v>
      </c>
      <c r="G109" s="10"/>
      <c r="H109" s="10"/>
      <c r="I109" s="10"/>
    </row>
    <row r="110" spans="2:9" s="3" customFormat="1">
      <c r="B110" s="7">
        <v>99</v>
      </c>
      <c r="C110" s="105">
        <v>67107301101</v>
      </c>
      <c r="D110" s="109" t="s">
        <v>0</v>
      </c>
      <c r="E110" s="110" t="s">
        <v>276</v>
      </c>
      <c r="F110" s="111" t="s">
        <v>277</v>
      </c>
      <c r="G110" s="10"/>
      <c r="H110" s="10"/>
      <c r="I110" s="10"/>
    </row>
    <row r="111" spans="2:9" s="3" customFormat="1">
      <c r="B111" s="7">
        <v>100</v>
      </c>
      <c r="C111" s="105">
        <v>67107301102</v>
      </c>
      <c r="D111" s="109" t="s">
        <v>0</v>
      </c>
      <c r="E111" s="110" t="s">
        <v>278</v>
      </c>
      <c r="F111" s="111" t="s">
        <v>279</v>
      </c>
      <c r="G111" s="10"/>
      <c r="H111" s="10"/>
      <c r="I111" s="10"/>
    </row>
    <row r="112" spans="2:9" s="3" customFormat="1">
      <c r="B112" s="7">
        <v>101</v>
      </c>
      <c r="C112" s="105">
        <v>67107301103</v>
      </c>
      <c r="D112" s="109" t="s">
        <v>0</v>
      </c>
      <c r="E112" s="110" t="s">
        <v>280</v>
      </c>
      <c r="F112" s="111" t="s">
        <v>281</v>
      </c>
      <c r="G112" s="10"/>
      <c r="H112" s="10"/>
      <c r="I112" s="10"/>
    </row>
    <row r="113" spans="2:9" s="3" customFormat="1">
      <c r="B113" s="7">
        <v>102</v>
      </c>
      <c r="C113" s="105">
        <v>67107301104</v>
      </c>
      <c r="D113" s="109" t="s">
        <v>0</v>
      </c>
      <c r="E113" s="110" t="s">
        <v>282</v>
      </c>
      <c r="F113" s="111" t="s">
        <v>283</v>
      </c>
      <c r="G113" s="10"/>
      <c r="H113" s="10"/>
      <c r="I113" s="10"/>
    </row>
    <row r="114" spans="2:9" s="3" customFormat="1">
      <c r="B114" s="7">
        <v>103</v>
      </c>
      <c r="C114" s="105">
        <v>67107301105</v>
      </c>
      <c r="D114" s="109" t="s">
        <v>0</v>
      </c>
      <c r="E114" s="110" t="s">
        <v>284</v>
      </c>
      <c r="F114" s="111" t="s">
        <v>285</v>
      </c>
      <c r="G114" s="10"/>
      <c r="H114" s="10"/>
      <c r="I114" s="10"/>
    </row>
    <row r="115" spans="2:9" s="3" customFormat="1">
      <c r="B115" s="7">
        <v>104</v>
      </c>
      <c r="C115" s="105">
        <v>67107301106</v>
      </c>
      <c r="D115" s="109" t="s">
        <v>0</v>
      </c>
      <c r="E115" s="110" t="s">
        <v>286</v>
      </c>
      <c r="F115" s="111" t="s">
        <v>287</v>
      </c>
      <c r="G115" s="10"/>
      <c r="H115" s="10"/>
      <c r="I115" s="10"/>
    </row>
    <row r="116" spans="2:9" s="3" customFormat="1">
      <c r="B116" s="7">
        <v>105</v>
      </c>
      <c r="C116" s="105">
        <v>67107301107</v>
      </c>
      <c r="D116" s="109" t="s">
        <v>0</v>
      </c>
      <c r="E116" s="110" t="s">
        <v>288</v>
      </c>
      <c r="F116" s="111" t="s">
        <v>289</v>
      </c>
      <c r="G116" s="10"/>
      <c r="H116" s="10"/>
      <c r="I116" s="10"/>
    </row>
    <row r="117" spans="2:9" s="3" customFormat="1">
      <c r="B117" s="7">
        <v>106</v>
      </c>
      <c r="C117" s="105">
        <v>67107301108</v>
      </c>
      <c r="D117" s="109" t="s">
        <v>0</v>
      </c>
      <c r="E117" s="110" t="s">
        <v>290</v>
      </c>
      <c r="F117" s="111" t="s">
        <v>291</v>
      </c>
      <c r="G117" s="10"/>
      <c r="H117" s="10"/>
      <c r="I117" s="10"/>
    </row>
    <row r="118" spans="2:9" s="3" customFormat="1">
      <c r="B118" s="7">
        <v>107</v>
      </c>
      <c r="C118" s="105">
        <v>67107301109</v>
      </c>
      <c r="D118" s="109" t="s">
        <v>0</v>
      </c>
      <c r="E118" s="110" t="s">
        <v>292</v>
      </c>
      <c r="F118" s="111" t="s">
        <v>293</v>
      </c>
      <c r="G118" s="10"/>
      <c r="H118" s="10"/>
      <c r="I118" s="10"/>
    </row>
    <row r="119" spans="2:9" s="3" customFormat="1">
      <c r="B119" s="7">
        <v>108</v>
      </c>
      <c r="C119" s="105">
        <v>67107301110</v>
      </c>
      <c r="D119" s="109" t="s">
        <v>0</v>
      </c>
      <c r="E119" s="110" t="s">
        <v>294</v>
      </c>
      <c r="F119" s="111" t="s">
        <v>295</v>
      </c>
      <c r="G119" s="10"/>
      <c r="H119" s="10"/>
      <c r="I119" s="10"/>
    </row>
    <row r="120" spans="2:9" s="3" customFormat="1">
      <c r="B120" s="7">
        <v>109</v>
      </c>
      <c r="C120" s="105">
        <v>67107301111</v>
      </c>
      <c r="D120" s="109" t="s">
        <v>0</v>
      </c>
      <c r="E120" s="110" t="s">
        <v>296</v>
      </c>
      <c r="F120" s="111" t="s">
        <v>297</v>
      </c>
      <c r="G120" s="10"/>
      <c r="H120" s="10"/>
      <c r="I120" s="10"/>
    </row>
    <row r="121" spans="2:9" s="3" customFormat="1">
      <c r="B121" s="7">
        <v>110</v>
      </c>
      <c r="C121" s="105">
        <v>67107301112</v>
      </c>
      <c r="D121" s="109" t="s">
        <v>0</v>
      </c>
      <c r="E121" s="110" t="s">
        <v>298</v>
      </c>
      <c r="F121" s="111" t="s">
        <v>299</v>
      </c>
      <c r="G121" s="10"/>
      <c r="H121" s="10"/>
      <c r="I121" s="10"/>
    </row>
    <row r="122" spans="2:9" s="3" customFormat="1">
      <c r="B122" s="7">
        <v>111</v>
      </c>
      <c r="C122" s="105">
        <v>67107301113</v>
      </c>
      <c r="D122" s="109" t="s">
        <v>0</v>
      </c>
      <c r="E122" s="110" t="s">
        <v>300</v>
      </c>
      <c r="F122" s="111" t="s">
        <v>301</v>
      </c>
      <c r="G122" s="10"/>
      <c r="H122" s="10"/>
      <c r="I122" s="10"/>
    </row>
    <row r="123" spans="2:9" s="3" customFormat="1">
      <c r="B123" s="327">
        <v>112</v>
      </c>
      <c r="C123" s="187">
        <v>67107301114</v>
      </c>
      <c r="D123" s="188" t="s">
        <v>0</v>
      </c>
      <c r="E123" s="189" t="s">
        <v>302</v>
      </c>
      <c r="F123" s="190" t="s">
        <v>303</v>
      </c>
      <c r="G123" s="328"/>
      <c r="H123" s="328"/>
      <c r="I123" s="328"/>
    </row>
    <row r="124" spans="2:9" s="3" customFormat="1">
      <c r="B124" s="7">
        <v>113</v>
      </c>
      <c r="C124" s="105">
        <v>67107301115</v>
      </c>
      <c r="D124" s="109" t="s">
        <v>0</v>
      </c>
      <c r="E124" s="110" t="s">
        <v>304</v>
      </c>
      <c r="F124" s="111" t="s">
        <v>305</v>
      </c>
      <c r="G124" s="10"/>
      <c r="H124" s="10"/>
      <c r="I124" s="10"/>
    </row>
    <row r="125" spans="2:9" s="3" customFormat="1">
      <c r="B125" s="7">
        <v>114</v>
      </c>
      <c r="C125" s="105">
        <v>67107301116</v>
      </c>
      <c r="D125" s="109" t="s">
        <v>0</v>
      </c>
      <c r="E125" s="110" t="s">
        <v>306</v>
      </c>
      <c r="F125" s="111" t="s">
        <v>307</v>
      </c>
      <c r="G125" s="10"/>
      <c r="H125" s="10"/>
      <c r="I125" s="10"/>
    </row>
    <row r="126" spans="2:9" s="3" customFormat="1">
      <c r="B126" s="7">
        <v>115</v>
      </c>
      <c r="C126" s="105">
        <v>67107301117</v>
      </c>
      <c r="D126" s="109" t="s">
        <v>0</v>
      </c>
      <c r="E126" s="110" t="s">
        <v>308</v>
      </c>
      <c r="F126" s="111" t="s">
        <v>309</v>
      </c>
      <c r="G126" s="10"/>
      <c r="H126" s="10"/>
      <c r="I126" s="10"/>
    </row>
    <row r="127" spans="2:9" s="3" customFormat="1">
      <c r="B127" s="7">
        <v>116</v>
      </c>
      <c r="C127" s="105">
        <v>67107301118</v>
      </c>
      <c r="D127" s="109" t="s">
        <v>0</v>
      </c>
      <c r="E127" s="110" t="s">
        <v>310</v>
      </c>
      <c r="F127" s="111" t="s">
        <v>311</v>
      </c>
      <c r="G127" s="10"/>
      <c r="H127" s="10"/>
      <c r="I127" s="10"/>
    </row>
    <row r="128" spans="2:9" s="3" customFormat="1">
      <c r="B128" s="7">
        <v>117</v>
      </c>
      <c r="C128" s="105">
        <v>67107301119</v>
      </c>
      <c r="D128" s="109" t="s">
        <v>0</v>
      </c>
      <c r="E128" s="110" t="s">
        <v>312</v>
      </c>
      <c r="F128" s="111" t="s">
        <v>313</v>
      </c>
      <c r="G128" s="10"/>
      <c r="H128" s="10"/>
      <c r="I128" s="10"/>
    </row>
    <row r="129" spans="2:9" s="3" customFormat="1">
      <c r="B129" s="7">
        <v>118</v>
      </c>
      <c r="C129" s="105">
        <v>67107301120</v>
      </c>
      <c r="D129" s="109" t="s">
        <v>0</v>
      </c>
      <c r="E129" s="110" t="s">
        <v>314</v>
      </c>
      <c r="F129" s="111" t="s">
        <v>315</v>
      </c>
      <c r="G129" s="10"/>
      <c r="H129" s="10"/>
      <c r="I129" s="10"/>
    </row>
    <row r="130" spans="2:9" s="3" customFormat="1">
      <c r="B130" s="7">
        <v>119</v>
      </c>
      <c r="C130" s="105">
        <v>67107301121</v>
      </c>
      <c r="D130" s="109" t="s">
        <v>0</v>
      </c>
      <c r="E130" s="110" t="s">
        <v>314</v>
      </c>
      <c r="F130" s="111" t="s">
        <v>316</v>
      </c>
      <c r="G130" s="10"/>
      <c r="H130" s="10"/>
      <c r="I130" s="10"/>
    </row>
    <row r="131" spans="2:9" s="3" customFormat="1">
      <c r="B131" s="7">
        <v>120</v>
      </c>
      <c r="C131" s="105">
        <v>67107301122</v>
      </c>
      <c r="D131" s="109" t="s">
        <v>0</v>
      </c>
      <c r="E131" s="110" t="s">
        <v>317</v>
      </c>
      <c r="F131" s="111" t="s">
        <v>318</v>
      </c>
      <c r="G131" s="10"/>
      <c r="H131" s="10"/>
      <c r="I131" s="10"/>
    </row>
    <row r="132" spans="2:9" s="3" customFormat="1">
      <c r="B132" s="7">
        <v>121</v>
      </c>
      <c r="C132" s="105">
        <v>67107301123</v>
      </c>
      <c r="D132" s="109" t="s">
        <v>1</v>
      </c>
      <c r="E132" s="110" t="s">
        <v>319</v>
      </c>
      <c r="F132" s="111" t="s">
        <v>320</v>
      </c>
      <c r="G132" s="10"/>
      <c r="H132" s="10"/>
      <c r="I132" s="10"/>
    </row>
    <row r="133" spans="2:9" s="3" customFormat="1">
      <c r="B133" s="7">
        <v>122</v>
      </c>
      <c r="C133" s="105">
        <v>67107301124</v>
      </c>
      <c r="D133" s="109" t="s">
        <v>0</v>
      </c>
      <c r="E133" s="110" t="s">
        <v>321</v>
      </c>
      <c r="F133" s="111" t="s">
        <v>322</v>
      </c>
      <c r="G133" s="10"/>
      <c r="H133" s="10"/>
      <c r="I133" s="10"/>
    </row>
    <row r="134" spans="2:9" s="3" customFormat="1">
      <c r="B134" s="7">
        <v>123</v>
      </c>
      <c r="C134" s="105">
        <v>67107301125</v>
      </c>
      <c r="D134" s="109" t="s">
        <v>0</v>
      </c>
      <c r="E134" s="110" t="s">
        <v>323</v>
      </c>
      <c r="F134" s="111" t="s">
        <v>324</v>
      </c>
      <c r="G134" s="10"/>
      <c r="H134" s="10"/>
      <c r="I134" s="10"/>
    </row>
    <row r="135" spans="2:9" s="3" customFormat="1">
      <c r="B135" s="7">
        <v>124</v>
      </c>
      <c r="C135" s="105">
        <v>67107301126</v>
      </c>
      <c r="D135" s="109" t="s">
        <v>0</v>
      </c>
      <c r="E135" s="110" t="s">
        <v>325</v>
      </c>
      <c r="F135" s="111" t="s">
        <v>326</v>
      </c>
      <c r="G135" s="10"/>
      <c r="H135" s="10"/>
      <c r="I135" s="10"/>
    </row>
    <row r="136" spans="2:9" s="3" customFormat="1">
      <c r="B136" s="7">
        <v>125</v>
      </c>
      <c r="C136" s="105">
        <v>67107301127</v>
      </c>
      <c r="D136" s="109" t="s">
        <v>0</v>
      </c>
      <c r="E136" s="110" t="s">
        <v>327</v>
      </c>
      <c r="F136" s="111" t="s">
        <v>328</v>
      </c>
      <c r="G136" s="10"/>
      <c r="H136" s="10"/>
      <c r="I136" s="10"/>
    </row>
    <row r="137" spans="2:9" s="3" customFormat="1">
      <c r="B137" s="7">
        <v>126</v>
      </c>
      <c r="C137" s="105">
        <v>67107301128</v>
      </c>
      <c r="D137" s="109" t="s">
        <v>0</v>
      </c>
      <c r="E137" s="110" t="s">
        <v>329</v>
      </c>
      <c r="F137" s="111" t="s">
        <v>330</v>
      </c>
      <c r="G137" s="10"/>
      <c r="H137" s="10"/>
      <c r="I137" s="10"/>
    </row>
    <row r="138" spans="2:9" s="3" customFormat="1">
      <c r="B138" s="7">
        <v>127</v>
      </c>
      <c r="C138" s="105">
        <v>67107301129</v>
      </c>
      <c r="D138" s="109" t="s">
        <v>0</v>
      </c>
      <c r="E138" s="110" t="s">
        <v>331</v>
      </c>
      <c r="F138" s="111" t="s">
        <v>332</v>
      </c>
      <c r="G138" s="10"/>
      <c r="H138" s="10"/>
      <c r="I138" s="10"/>
    </row>
    <row r="139" spans="2:9" s="3" customFormat="1">
      <c r="B139" s="7">
        <v>128</v>
      </c>
      <c r="C139" s="105">
        <v>67107301130</v>
      </c>
      <c r="D139" s="109" t="s">
        <v>0</v>
      </c>
      <c r="E139" s="110" t="s">
        <v>333</v>
      </c>
      <c r="F139" s="111" t="s">
        <v>334</v>
      </c>
      <c r="G139" s="10"/>
      <c r="H139" s="10"/>
      <c r="I139" s="10"/>
    </row>
    <row r="140" spans="2:9" s="3" customFormat="1">
      <c r="B140" s="7">
        <v>129</v>
      </c>
      <c r="C140" s="105">
        <v>67107301131</v>
      </c>
      <c r="D140" s="109" t="s">
        <v>0</v>
      </c>
      <c r="E140" s="110" t="s">
        <v>335</v>
      </c>
      <c r="F140" s="111" t="s">
        <v>336</v>
      </c>
      <c r="G140" s="10"/>
      <c r="H140" s="10"/>
      <c r="I140" s="10"/>
    </row>
    <row r="141" spans="2:9" s="3" customFormat="1">
      <c r="B141" s="7">
        <v>130</v>
      </c>
      <c r="C141" s="105">
        <v>67107301132</v>
      </c>
      <c r="D141" s="109" t="s">
        <v>0</v>
      </c>
      <c r="E141" s="110" t="s">
        <v>337</v>
      </c>
      <c r="F141" s="111" t="s">
        <v>338</v>
      </c>
      <c r="G141" s="10"/>
      <c r="H141" s="10"/>
      <c r="I141" s="10"/>
    </row>
    <row r="142" spans="2:9" s="3" customFormat="1">
      <c r="B142" s="7">
        <v>131</v>
      </c>
      <c r="C142" s="105">
        <v>67107301134</v>
      </c>
      <c r="D142" s="109" t="s">
        <v>0</v>
      </c>
      <c r="E142" s="110" t="s">
        <v>16</v>
      </c>
      <c r="F142" s="111" t="s">
        <v>339</v>
      </c>
      <c r="G142" s="10"/>
      <c r="H142" s="10"/>
      <c r="I142" s="10"/>
    </row>
    <row r="143" spans="2:9" s="3" customFormat="1">
      <c r="B143" s="7">
        <v>132</v>
      </c>
      <c r="C143" s="105">
        <v>67107301135</v>
      </c>
      <c r="D143" s="109" t="s">
        <v>0</v>
      </c>
      <c r="E143" s="110" t="s">
        <v>340</v>
      </c>
      <c r="F143" s="111" t="s">
        <v>341</v>
      </c>
      <c r="G143" s="10"/>
      <c r="H143" s="10"/>
      <c r="I143" s="10"/>
    </row>
    <row r="144" spans="2:9" s="3" customFormat="1">
      <c r="B144" s="7">
        <v>133</v>
      </c>
      <c r="C144" s="105">
        <v>67107301136</v>
      </c>
      <c r="D144" s="109" t="s">
        <v>0</v>
      </c>
      <c r="E144" s="110" t="s">
        <v>17</v>
      </c>
      <c r="F144" s="111" t="s">
        <v>342</v>
      </c>
      <c r="G144" s="10"/>
      <c r="H144" s="10"/>
      <c r="I144" s="10"/>
    </row>
    <row r="145" spans="2:11" s="3" customFormat="1">
      <c r="B145" s="7">
        <v>134</v>
      </c>
      <c r="C145" s="105">
        <v>67107301137</v>
      </c>
      <c r="D145" s="109" t="s">
        <v>0</v>
      </c>
      <c r="E145" s="110" t="s">
        <v>343</v>
      </c>
      <c r="F145" s="111" t="s">
        <v>344</v>
      </c>
      <c r="G145" s="10"/>
      <c r="H145" s="10"/>
      <c r="I145" s="10"/>
    </row>
    <row r="146" spans="2:11" s="3" customFormat="1">
      <c r="B146" s="7">
        <v>135</v>
      </c>
      <c r="C146" s="105">
        <v>67107301138</v>
      </c>
      <c r="D146" s="109" t="s">
        <v>0</v>
      </c>
      <c r="E146" s="110" t="s">
        <v>345</v>
      </c>
      <c r="F146" s="111" t="s">
        <v>346</v>
      </c>
      <c r="G146" s="10"/>
      <c r="H146" s="10"/>
      <c r="I146" s="10"/>
    </row>
    <row r="147" spans="2:11" s="3" customFormat="1">
      <c r="B147" s="7">
        <v>136</v>
      </c>
      <c r="C147" s="105">
        <v>67107301139</v>
      </c>
      <c r="D147" s="109" t="s">
        <v>0</v>
      </c>
      <c r="E147" s="110" t="s">
        <v>347</v>
      </c>
      <c r="F147" s="111" t="s">
        <v>348</v>
      </c>
      <c r="G147" s="10"/>
      <c r="H147" s="10"/>
      <c r="I147" s="10"/>
    </row>
    <row r="148" spans="2:11" s="3" customFormat="1">
      <c r="B148" s="7">
        <v>137</v>
      </c>
      <c r="C148" s="105">
        <v>67107301140</v>
      </c>
      <c r="D148" s="109" t="s">
        <v>0</v>
      </c>
      <c r="E148" s="110" t="s">
        <v>349</v>
      </c>
      <c r="F148" s="111" t="s">
        <v>350</v>
      </c>
      <c r="G148" s="10"/>
      <c r="H148" s="10"/>
      <c r="I148" s="10"/>
    </row>
    <row r="149" spans="2:11" s="3" customFormat="1">
      <c r="B149" s="7">
        <v>138</v>
      </c>
      <c r="C149" s="105">
        <v>67107301141</v>
      </c>
      <c r="D149" s="109" t="s">
        <v>0</v>
      </c>
      <c r="E149" s="110" t="s">
        <v>18</v>
      </c>
      <c r="F149" s="111" t="s">
        <v>351</v>
      </c>
      <c r="G149" s="10"/>
      <c r="H149" s="10"/>
      <c r="I149" s="10"/>
    </row>
    <row r="150" spans="2:11" s="3" customFormat="1">
      <c r="B150" s="7">
        <v>139</v>
      </c>
      <c r="C150" s="105">
        <v>67107301142</v>
      </c>
      <c r="D150" s="109" t="s">
        <v>0</v>
      </c>
      <c r="E150" s="110" t="s">
        <v>352</v>
      </c>
      <c r="F150" s="111" t="s">
        <v>353</v>
      </c>
      <c r="G150" s="10"/>
      <c r="H150" s="10"/>
      <c r="I150" s="10"/>
    </row>
    <row r="151" spans="2:11" s="3" customFormat="1">
      <c r="B151" s="7">
        <v>140</v>
      </c>
      <c r="C151" s="105">
        <v>67107301143</v>
      </c>
      <c r="D151" s="109" t="s">
        <v>0</v>
      </c>
      <c r="E151" s="110" t="s">
        <v>354</v>
      </c>
      <c r="F151" s="111" t="s">
        <v>355</v>
      </c>
      <c r="G151" s="10"/>
      <c r="H151" s="10"/>
      <c r="I151" s="10"/>
    </row>
    <row r="152" spans="2:11" s="3" customFormat="1">
      <c r="B152" s="7">
        <v>141</v>
      </c>
      <c r="C152" s="105">
        <v>67107301144</v>
      </c>
      <c r="D152" s="109" t="s">
        <v>0</v>
      </c>
      <c r="E152" s="110" t="s">
        <v>356</v>
      </c>
      <c r="F152" s="111" t="s">
        <v>357</v>
      </c>
      <c r="G152" s="10"/>
      <c r="H152" s="10"/>
      <c r="I152" s="10"/>
    </row>
    <row r="153" spans="2:11" s="3" customFormat="1">
      <c r="B153" s="7">
        <v>142</v>
      </c>
      <c r="C153" s="105">
        <v>67107301145</v>
      </c>
      <c r="D153" s="109" t="s">
        <v>0</v>
      </c>
      <c r="E153" s="110" t="s">
        <v>358</v>
      </c>
      <c r="F153" s="111" t="s">
        <v>359</v>
      </c>
      <c r="G153" s="10"/>
      <c r="H153" s="10"/>
      <c r="I153" s="10"/>
    </row>
    <row r="154" spans="2:11" s="3" customFormat="1">
      <c r="B154" s="7">
        <v>143</v>
      </c>
      <c r="C154" s="105">
        <v>67107301146</v>
      </c>
      <c r="D154" s="109" t="s">
        <v>0</v>
      </c>
      <c r="E154" s="110" t="s">
        <v>360</v>
      </c>
      <c r="F154" s="111" t="s">
        <v>361</v>
      </c>
      <c r="G154" s="10"/>
      <c r="H154" s="10"/>
      <c r="I154" s="10"/>
    </row>
    <row r="155" spans="2:11" s="3" customFormat="1">
      <c r="B155" s="7">
        <v>144</v>
      </c>
      <c r="C155" s="105">
        <v>67107301147</v>
      </c>
      <c r="D155" s="109" t="s">
        <v>0</v>
      </c>
      <c r="E155" s="110" t="s">
        <v>362</v>
      </c>
      <c r="F155" s="111" t="s">
        <v>363</v>
      </c>
      <c r="G155" s="10"/>
      <c r="H155" s="10"/>
      <c r="I155" s="10"/>
    </row>
    <row r="156" spans="2:11" s="3" customFormat="1">
      <c r="B156" s="7">
        <v>145</v>
      </c>
      <c r="C156" s="105">
        <v>67107301148</v>
      </c>
      <c r="D156" s="109" t="s">
        <v>0</v>
      </c>
      <c r="E156" s="110" t="s">
        <v>364</v>
      </c>
      <c r="F156" s="111" t="s">
        <v>365</v>
      </c>
      <c r="G156" s="10"/>
      <c r="H156" s="10"/>
      <c r="I156" s="10"/>
    </row>
    <row r="157" spans="2:11">
      <c r="B157" s="7">
        <v>146</v>
      </c>
      <c r="C157" s="105">
        <v>67107301149</v>
      </c>
      <c r="D157" s="109" t="s">
        <v>0</v>
      </c>
      <c r="E157" s="110" t="s">
        <v>366</v>
      </c>
      <c r="F157" s="111" t="s">
        <v>367</v>
      </c>
      <c r="G157" s="11"/>
      <c r="H157" s="12"/>
      <c r="I157" s="13"/>
      <c r="J157" s="2"/>
      <c r="K157" s="2"/>
    </row>
    <row r="158" spans="2:11">
      <c r="B158" s="7">
        <v>147</v>
      </c>
      <c r="C158" s="105">
        <v>67107301150</v>
      </c>
      <c r="D158" s="109" t="s">
        <v>0</v>
      </c>
      <c r="E158" s="110" t="s">
        <v>368</v>
      </c>
      <c r="F158" s="111" t="s">
        <v>369</v>
      </c>
      <c r="G158" s="11"/>
      <c r="H158" s="12"/>
      <c r="I158" s="13"/>
      <c r="J158" s="2"/>
      <c r="K158" s="2"/>
    </row>
    <row r="159" spans="2:11">
      <c r="B159" s="7">
        <v>148</v>
      </c>
      <c r="C159" s="105">
        <v>67107301151</v>
      </c>
      <c r="D159" s="109" t="s">
        <v>0</v>
      </c>
      <c r="E159" s="110" t="s">
        <v>370</v>
      </c>
      <c r="F159" s="111" t="s">
        <v>371</v>
      </c>
      <c r="G159" s="11"/>
      <c r="H159" s="12"/>
      <c r="I159" s="13"/>
      <c r="J159" s="2"/>
      <c r="K159" s="2"/>
    </row>
    <row r="160" spans="2:11">
      <c r="B160" s="7">
        <v>149</v>
      </c>
      <c r="C160" s="105">
        <v>67107301152</v>
      </c>
      <c r="D160" s="109" t="s">
        <v>0</v>
      </c>
      <c r="E160" s="110" t="s">
        <v>372</v>
      </c>
      <c r="F160" s="111" t="s">
        <v>373</v>
      </c>
      <c r="G160" s="11"/>
      <c r="H160" s="12"/>
      <c r="I160" s="13"/>
      <c r="J160" s="2"/>
      <c r="K160" s="2"/>
    </row>
    <row r="161" spans="2:11">
      <c r="B161" s="7">
        <v>150</v>
      </c>
      <c r="C161" s="105">
        <v>67107301153</v>
      </c>
      <c r="D161" s="109" t="s">
        <v>0</v>
      </c>
      <c r="E161" s="110" t="s">
        <v>374</v>
      </c>
      <c r="F161" s="111" t="s">
        <v>375</v>
      </c>
      <c r="G161" s="11"/>
      <c r="H161" s="12"/>
      <c r="I161" s="13"/>
      <c r="J161" s="2"/>
      <c r="K161" s="2"/>
    </row>
    <row r="162" spans="2:11">
      <c r="B162" s="7">
        <v>151</v>
      </c>
      <c r="C162" s="105">
        <v>67107301154</v>
      </c>
      <c r="D162" s="109" t="s">
        <v>0</v>
      </c>
      <c r="E162" s="110" t="s">
        <v>376</v>
      </c>
      <c r="F162" s="111" t="s">
        <v>377</v>
      </c>
      <c r="G162" s="11"/>
      <c r="H162" s="12"/>
      <c r="I162" s="13"/>
      <c r="J162" s="2"/>
      <c r="K162" s="2"/>
    </row>
    <row r="163" spans="2:11">
      <c r="B163" s="7">
        <v>152</v>
      </c>
      <c r="C163" s="105">
        <v>67107301155</v>
      </c>
      <c r="D163" s="109" t="s">
        <v>0</v>
      </c>
      <c r="E163" s="110" t="s">
        <v>378</v>
      </c>
      <c r="F163" s="111" t="s">
        <v>379</v>
      </c>
      <c r="G163" s="11"/>
      <c r="H163" s="12"/>
      <c r="I163" s="13"/>
      <c r="J163" s="2"/>
      <c r="K163" s="2"/>
    </row>
    <row r="164" spans="2:11">
      <c r="B164" s="7">
        <v>153</v>
      </c>
      <c r="C164" s="105">
        <v>67107301156</v>
      </c>
      <c r="D164" s="109" t="s">
        <v>0</v>
      </c>
      <c r="E164" s="110" t="s">
        <v>380</v>
      </c>
      <c r="F164" s="111" t="s">
        <v>381</v>
      </c>
      <c r="G164" s="11"/>
      <c r="H164" s="12"/>
      <c r="I164" s="13"/>
      <c r="J164" s="2"/>
      <c r="K164" s="2"/>
    </row>
    <row r="165" spans="2:11">
      <c r="B165" s="7">
        <v>154</v>
      </c>
      <c r="C165" s="105">
        <v>67107301157</v>
      </c>
      <c r="D165" s="109" t="s">
        <v>0</v>
      </c>
      <c r="E165" s="110" t="s">
        <v>382</v>
      </c>
      <c r="F165" s="111" t="s">
        <v>371</v>
      </c>
      <c r="G165" s="11"/>
      <c r="H165" s="12"/>
      <c r="I165" s="13"/>
      <c r="J165" s="2"/>
      <c r="K165" s="2"/>
    </row>
    <row r="166" spans="2:11">
      <c r="B166" s="7">
        <v>155</v>
      </c>
      <c r="C166" s="105">
        <v>67107301158</v>
      </c>
      <c r="D166" s="109" t="s">
        <v>0</v>
      </c>
      <c r="E166" s="110" t="s">
        <v>383</v>
      </c>
      <c r="F166" s="111" t="s">
        <v>384</v>
      </c>
      <c r="G166" s="11"/>
      <c r="H166" s="12"/>
      <c r="I166" s="13"/>
      <c r="J166" s="2"/>
      <c r="K166" s="2"/>
    </row>
    <row r="167" spans="2:11">
      <c r="B167" s="7">
        <v>156</v>
      </c>
      <c r="C167" s="105">
        <v>67107301159</v>
      </c>
      <c r="D167" s="109" t="s">
        <v>0</v>
      </c>
      <c r="E167" s="110" t="s">
        <v>385</v>
      </c>
      <c r="F167" s="111" t="s">
        <v>386</v>
      </c>
      <c r="G167" s="11"/>
      <c r="H167" s="12"/>
      <c r="I167" s="13"/>
      <c r="J167" s="2"/>
      <c r="K167" s="2"/>
    </row>
    <row r="168" spans="2:11">
      <c r="B168" s="7">
        <v>157</v>
      </c>
      <c r="C168" s="105">
        <v>67107301160</v>
      </c>
      <c r="D168" s="109" t="s">
        <v>0</v>
      </c>
      <c r="E168" s="110" t="s">
        <v>387</v>
      </c>
      <c r="F168" s="111" t="s">
        <v>388</v>
      </c>
      <c r="G168" s="9"/>
      <c r="H168" s="9"/>
      <c r="I168" s="9"/>
    </row>
    <row r="169" spans="2:11">
      <c r="B169" s="7">
        <v>158</v>
      </c>
      <c r="C169" s="105">
        <v>67107301161</v>
      </c>
      <c r="D169" s="109" t="s">
        <v>0</v>
      </c>
      <c r="E169" s="110" t="s">
        <v>389</v>
      </c>
      <c r="F169" s="111" t="s">
        <v>390</v>
      </c>
      <c r="G169" s="9"/>
      <c r="H169" s="9"/>
      <c r="I169" s="9"/>
    </row>
    <row r="170" spans="2:11">
      <c r="B170" s="7">
        <v>159</v>
      </c>
      <c r="C170" s="105">
        <v>67107301162</v>
      </c>
      <c r="D170" s="109" t="s">
        <v>0</v>
      </c>
      <c r="E170" s="110" t="s">
        <v>391</v>
      </c>
      <c r="F170" s="111" t="s">
        <v>392</v>
      </c>
      <c r="G170" s="9"/>
      <c r="H170" s="9"/>
      <c r="I170" s="9"/>
    </row>
    <row r="171" spans="2:11">
      <c r="B171" s="7">
        <v>160</v>
      </c>
      <c r="C171" s="105">
        <v>67107301163</v>
      </c>
      <c r="D171" s="109" t="s">
        <v>0</v>
      </c>
      <c r="E171" s="110" t="s">
        <v>393</v>
      </c>
      <c r="F171" s="111" t="s">
        <v>394</v>
      </c>
      <c r="G171" s="9"/>
      <c r="H171" s="9"/>
      <c r="I171" s="9"/>
    </row>
    <row r="172" spans="2:11">
      <c r="B172" s="7">
        <v>161</v>
      </c>
      <c r="C172" s="105">
        <v>67107301164</v>
      </c>
      <c r="D172" s="109" t="s">
        <v>0</v>
      </c>
      <c r="E172" s="110" t="s">
        <v>395</v>
      </c>
      <c r="F172" s="111" t="s">
        <v>396</v>
      </c>
      <c r="G172" s="9"/>
      <c r="H172" s="9"/>
      <c r="I172" s="9"/>
    </row>
    <row r="173" spans="2:11">
      <c r="B173" s="7">
        <v>162</v>
      </c>
      <c r="C173" s="105">
        <v>67107301165</v>
      </c>
      <c r="D173" s="109" t="s">
        <v>0</v>
      </c>
      <c r="E173" s="110" t="s">
        <v>397</v>
      </c>
      <c r="F173" s="111" t="s">
        <v>398</v>
      </c>
      <c r="G173" s="9"/>
      <c r="H173" s="9"/>
      <c r="I173" s="9"/>
    </row>
    <row r="174" spans="2:11" s="5" customFormat="1" ht="23.1" customHeight="1">
      <c r="B174" s="17"/>
      <c r="C174" s="18"/>
      <c r="D174" s="6"/>
      <c r="E174" s="53"/>
      <c r="F174" s="19" t="s">
        <v>29</v>
      </c>
      <c r="G174" s="15">
        <f>MAX(G12:G173)</f>
        <v>0</v>
      </c>
      <c r="H174" s="15"/>
      <c r="I174" s="20"/>
    </row>
    <row r="175" spans="2:11" s="5" customFormat="1" ht="23.1" customHeight="1">
      <c r="B175" s="242" t="s">
        <v>30</v>
      </c>
      <c r="C175" s="237"/>
      <c r="D175" s="237"/>
      <c r="E175" s="243"/>
      <c r="F175" s="21" t="s">
        <v>31</v>
      </c>
      <c r="G175" s="15">
        <f>MIN(G12*(G173))</f>
        <v>0</v>
      </c>
      <c r="H175" s="15"/>
      <c r="I175" s="20"/>
    </row>
    <row r="176" spans="2:11" s="5" customFormat="1" ht="23.1" customHeight="1">
      <c r="B176" s="258" t="s">
        <v>32</v>
      </c>
      <c r="C176" s="259"/>
      <c r="D176" s="259"/>
      <c r="E176" s="260"/>
      <c r="F176" s="22" t="s">
        <v>33</v>
      </c>
      <c r="G176" s="15" t="e">
        <f>AVERAGE(G12:G173)</f>
        <v>#DIV/0!</v>
      </c>
      <c r="H176" s="15"/>
      <c r="I176" s="20"/>
    </row>
    <row r="177" spans="2:9" s="5" customFormat="1" ht="23.1" customHeight="1">
      <c r="B177" s="261" t="s">
        <v>34</v>
      </c>
      <c r="C177" s="262"/>
      <c r="D177" s="262"/>
      <c r="E177" s="263"/>
      <c r="F177" s="22" t="s">
        <v>35</v>
      </c>
      <c r="G177" s="15" t="e">
        <f>STDEV(G12:G173)</f>
        <v>#DIV/0!</v>
      </c>
      <c r="H177" s="15"/>
      <c r="I177" s="20"/>
    </row>
    <row r="178" spans="2:9" s="23" customFormat="1" ht="21" customHeight="1">
      <c r="B178" s="264" t="s">
        <v>36</v>
      </c>
      <c r="C178" s="264"/>
      <c r="D178" s="264"/>
      <c r="E178" s="264"/>
      <c r="F178" s="264"/>
      <c r="G178" s="24"/>
      <c r="H178" s="24"/>
      <c r="I178" s="25"/>
    </row>
    <row r="179" spans="2:9" s="23" customFormat="1" ht="21" customHeight="1">
      <c r="B179" s="26" t="s">
        <v>37</v>
      </c>
      <c r="C179" s="27"/>
      <c r="D179" s="28" t="s">
        <v>38</v>
      </c>
      <c r="E179" s="27"/>
      <c r="F179" s="29" t="s">
        <v>39</v>
      </c>
      <c r="I179" s="30"/>
    </row>
    <row r="180" spans="2:9" s="23" customFormat="1" ht="21" customHeight="1">
      <c r="B180" s="26" t="s">
        <v>37</v>
      </c>
      <c r="C180" s="27"/>
      <c r="D180" s="28" t="s">
        <v>38</v>
      </c>
      <c r="E180" s="31"/>
      <c r="F180" s="29" t="s">
        <v>40</v>
      </c>
      <c r="G180" s="256" t="s">
        <v>30</v>
      </c>
      <c r="H180" s="256"/>
      <c r="I180" s="257"/>
    </row>
    <row r="181" spans="2:9" s="23" customFormat="1" ht="21" customHeight="1">
      <c r="B181" s="26" t="s">
        <v>37</v>
      </c>
      <c r="C181" s="27"/>
      <c r="D181" s="28" t="s">
        <v>38</v>
      </c>
      <c r="E181" s="31"/>
      <c r="F181" s="29" t="s">
        <v>41</v>
      </c>
      <c r="G181" s="254" t="s">
        <v>42</v>
      </c>
      <c r="H181" s="254"/>
      <c r="I181" s="255"/>
    </row>
    <row r="182" spans="2:9" s="32" customFormat="1" ht="21" customHeight="1">
      <c r="B182" s="26" t="s">
        <v>37</v>
      </c>
      <c r="C182" s="27"/>
      <c r="D182" s="28" t="s">
        <v>38</v>
      </c>
      <c r="E182" s="31"/>
      <c r="F182" s="29" t="s">
        <v>43</v>
      </c>
      <c r="G182" s="256" t="s">
        <v>44</v>
      </c>
      <c r="H182" s="256"/>
      <c r="I182" s="257"/>
    </row>
    <row r="183" spans="2:9" s="23" customFormat="1" ht="21" customHeight="1">
      <c r="B183" s="26" t="s">
        <v>37</v>
      </c>
      <c r="C183" s="27"/>
      <c r="D183" s="28" t="s">
        <v>38</v>
      </c>
      <c r="E183" s="31"/>
      <c r="F183" s="29" t="s">
        <v>45</v>
      </c>
      <c r="G183" s="254" t="s">
        <v>46</v>
      </c>
      <c r="H183" s="254"/>
      <c r="I183" s="255"/>
    </row>
    <row r="184" spans="2:9" s="23" customFormat="1" ht="21" customHeight="1">
      <c r="B184" s="26" t="s">
        <v>37</v>
      </c>
      <c r="C184" s="27"/>
      <c r="D184" s="28" t="s">
        <v>38</v>
      </c>
      <c r="E184" s="31"/>
      <c r="F184" s="29" t="s">
        <v>47</v>
      </c>
      <c r="G184" s="33"/>
      <c r="H184" s="33"/>
      <c r="I184" s="34"/>
    </row>
    <row r="185" spans="2:9" s="23" customFormat="1" ht="21" customHeight="1">
      <c r="B185" s="26" t="s">
        <v>37</v>
      </c>
      <c r="C185" s="27"/>
      <c r="D185" s="28" t="s">
        <v>38</v>
      </c>
      <c r="E185" s="27"/>
      <c r="F185" s="29" t="s">
        <v>48</v>
      </c>
      <c r="G185" s="33"/>
      <c r="H185" s="33"/>
      <c r="I185" s="34"/>
    </row>
    <row r="186" spans="2:9" s="35" customFormat="1" ht="23.1" customHeight="1">
      <c r="B186" s="265" t="s">
        <v>49</v>
      </c>
      <c r="C186" s="266"/>
      <c r="D186" s="266"/>
      <c r="E186" s="267"/>
      <c r="F186" s="36"/>
      <c r="G186" s="37"/>
      <c r="H186" s="37"/>
      <c r="I186" s="38"/>
    </row>
    <row r="187" spans="2:9" s="35" customFormat="1" ht="23.1" customHeight="1">
      <c r="B187" s="39" t="s">
        <v>50</v>
      </c>
      <c r="C187" s="39" t="s">
        <v>51</v>
      </c>
      <c r="D187" s="268" t="s">
        <v>52</v>
      </c>
      <c r="E187" s="269"/>
      <c r="F187" s="40"/>
      <c r="I187" s="41"/>
    </row>
    <row r="188" spans="2:9" s="35" customFormat="1" ht="23.1" customHeight="1">
      <c r="B188" s="39" t="s">
        <v>53</v>
      </c>
      <c r="C188" s="114">
        <f>COUNTIF(H$12:H$173,"A")</f>
        <v>0</v>
      </c>
      <c r="D188" s="238" t="e">
        <f t="shared" ref="D188:D194" si="0">(C188*100)/$C$195</f>
        <v>#DIV/0!</v>
      </c>
      <c r="E188" s="239"/>
      <c r="F188" s="42" t="s">
        <v>54</v>
      </c>
      <c r="G188" s="43"/>
      <c r="H188" s="43"/>
      <c r="I188" s="44"/>
    </row>
    <row r="189" spans="2:9" s="35" customFormat="1" ht="23.1" customHeight="1">
      <c r="B189" s="39" t="s">
        <v>55</v>
      </c>
      <c r="C189" s="114">
        <f>COUNTIF(H$12:H$173,"B+")</f>
        <v>0</v>
      </c>
      <c r="D189" s="238" t="e">
        <f t="shared" si="0"/>
        <v>#DIV/0!</v>
      </c>
      <c r="E189" s="239"/>
      <c r="F189" s="45" t="s">
        <v>56</v>
      </c>
      <c r="G189" s="46"/>
      <c r="H189" s="46"/>
      <c r="I189" s="47"/>
    </row>
    <row r="190" spans="2:9" s="35" customFormat="1" ht="23.1" customHeight="1">
      <c r="B190" s="39" t="s">
        <v>57</v>
      </c>
      <c r="C190" s="114">
        <f>COUNTIF(H$12:H$173,"B")</f>
        <v>0</v>
      </c>
      <c r="D190" s="238" t="e">
        <f t="shared" si="0"/>
        <v>#DIV/0!</v>
      </c>
      <c r="E190" s="239"/>
      <c r="F190" s="45" t="s">
        <v>58</v>
      </c>
      <c r="G190" s="46"/>
      <c r="H190" s="46"/>
      <c r="I190" s="47"/>
    </row>
    <row r="191" spans="2:9" s="35" customFormat="1" ht="23.1" customHeight="1">
      <c r="B191" s="39" t="s">
        <v>59</v>
      </c>
      <c r="C191" s="114">
        <f>COUNTIF(H$12:H$173,"C+")</f>
        <v>0</v>
      </c>
      <c r="D191" s="238" t="e">
        <f t="shared" si="0"/>
        <v>#DIV/0!</v>
      </c>
      <c r="E191" s="239"/>
      <c r="F191" s="45" t="s">
        <v>60</v>
      </c>
      <c r="G191" s="46"/>
      <c r="H191" s="46"/>
      <c r="I191" s="47"/>
    </row>
    <row r="192" spans="2:9" s="35" customFormat="1" ht="23.1" customHeight="1">
      <c r="B192" s="39" t="s">
        <v>61</v>
      </c>
      <c r="C192" s="114">
        <f>COUNTIF(H$12:H$173,"C")</f>
        <v>0</v>
      </c>
      <c r="D192" s="238" t="e">
        <f t="shared" si="0"/>
        <v>#DIV/0!</v>
      </c>
      <c r="E192" s="239"/>
      <c r="F192" s="45" t="s">
        <v>62</v>
      </c>
      <c r="G192" s="46"/>
      <c r="H192" s="46"/>
      <c r="I192" s="47"/>
    </row>
    <row r="193" spans="2:9" s="5" customFormat="1" ht="23.1" customHeight="1">
      <c r="B193" s="39" t="s">
        <v>63</v>
      </c>
      <c r="C193" s="114">
        <f>COUNTIF(H$12:H$173,"D+")</f>
        <v>0</v>
      </c>
      <c r="D193" s="238" t="e">
        <f t="shared" si="0"/>
        <v>#DIV/0!</v>
      </c>
      <c r="E193" s="239"/>
      <c r="F193" s="50"/>
      <c r="I193" s="51"/>
    </row>
    <row r="194" spans="2:9" s="35" customFormat="1" ht="23.1" customHeight="1">
      <c r="B194" s="39" t="s">
        <v>64</v>
      </c>
      <c r="C194" s="114">
        <f>COUNTIF(H$12:H$173,"D")</f>
        <v>0</v>
      </c>
      <c r="D194" s="238" t="e">
        <f t="shared" si="0"/>
        <v>#DIV/0!</v>
      </c>
      <c r="E194" s="239"/>
      <c r="F194" s="52"/>
      <c r="G194" s="6"/>
      <c r="H194" s="6"/>
      <c r="I194" s="53"/>
    </row>
    <row r="195" spans="2:9" s="35" customFormat="1" ht="11.25" customHeight="1">
      <c r="B195" s="54"/>
      <c r="C195" s="115">
        <f>SUM(C188:C194)</f>
        <v>0</v>
      </c>
      <c r="D195" s="55"/>
      <c r="E195" s="49"/>
      <c r="F195" s="52"/>
      <c r="G195" s="6"/>
      <c r="H195" s="6"/>
      <c r="I195" s="53"/>
    </row>
    <row r="196" spans="2:9" s="35" customFormat="1" ht="23.1" customHeight="1">
      <c r="B196" s="273"/>
      <c r="C196" s="274"/>
      <c r="D196" s="274"/>
      <c r="E196" s="275"/>
      <c r="F196" s="242" t="s">
        <v>30</v>
      </c>
      <c r="G196" s="237"/>
      <c r="H196" s="237"/>
      <c r="I196" s="243"/>
    </row>
    <row r="197" spans="2:9" s="35" customFormat="1" ht="23.1" customHeight="1">
      <c r="B197" s="276"/>
      <c r="C197" s="277"/>
      <c r="D197" s="277"/>
      <c r="E197" s="278"/>
      <c r="F197" s="279" t="s">
        <v>94</v>
      </c>
      <c r="G197" s="280"/>
      <c r="H197" s="280"/>
      <c r="I197" s="281"/>
    </row>
    <row r="198" spans="2:9" s="35" customFormat="1" ht="23.1" customHeight="1">
      <c r="B198" s="101"/>
      <c r="C198" s="27"/>
      <c r="D198" s="27"/>
      <c r="E198" s="72"/>
      <c r="F198" s="276" t="s">
        <v>95</v>
      </c>
      <c r="G198" s="277"/>
      <c r="H198" s="277"/>
      <c r="I198" s="278"/>
    </row>
    <row r="199" spans="2:9" s="35" customFormat="1" ht="23.1" customHeight="1">
      <c r="B199" s="104"/>
      <c r="C199" s="27"/>
      <c r="D199" s="27"/>
      <c r="E199" s="72"/>
      <c r="F199" s="279" t="s">
        <v>46</v>
      </c>
      <c r="G199" s="280"/>
      <c r="H199" s="280"/>
      <c r="I199" s="281"/>
    </row>
    <row r="200" spans="2:9" s="35" customFormat="1" ht="23.1" customHeight="1">
      <c r="B200" s="56" t="s">
        <v>65</v>
      </c>
      <c r="C200" s="57"/>
      <c r="D200" s="57"/>
      <c r="E200" s="58"/>
      <c r="F200" s="40"/>
      <c r="I200" s="41"/>
    </row>
    <row r="201" spans="2:9" s="35" customFormat="1" ht="23.1" customHeight="1">
      <c r="B201" s="48" t="s">
        <v>66</v>
      </c>
      <c r="C201" s="55"/>
      <c r="D201" s="55"/>
      <c r="E201" s="49"/>
      <c r="F201" s="40"/>
      <c r="I201" s="41"/>
    </row>
    <row r="202" spans="2:9" s="35" customFormat="1" ht="23.1" customHeight="1">
      <c r="B202" s="48" t="s">
        <v>67</v>
      </c>
      <c r="C202" s="57"/>
      <c r="D202" s="55"/>
      <c r="E202" s="49"/>
      <c r="F202" s="40"/>
      <c r="I202" s="41"/>
    </row>
    <row r="203" spans="2:9" s="35" customFormat="1" ht="23.1" customHeight="1">
      <c r="B203" s="59" t="s">
        <v>68</v>
      </c>
      <c r="C203" s="57"/>
      <c r="D203" s="55"/>
      <c r="E203" s="49"/>
      <c r="F203" s="40"/>
      <c r="I203" s="41"/>
    </row>
    <row r="204" spans="2:9" s="35" customFormat="1" ht="23.1" customHeight="1">
      <c r="B204" s="59" t="s">
        <v>69</v>
      </c>
      <c r="C204" s="57"/>
      <c r="D204" s="55"/>
      <c r="E204" s="49"/>
      <c r="F204" s="40"/>
      <c r="I204" s="41"/>
    </row>
    <row r="205" spans="2:9" s="35" customFormat="1" ht="23.1" customHeight="1">
      <c r="B205" s="48"/>
      <c r="C205" s="57"/>
      <c r="D205" s="55"/>
      <c r="E205" s="49"/>
      <c r="F205" s="40"/>
      <c r="I205" s="41"/>
    </row>
    <row r="206" spans="2:9" s="35" customFormat="1" ht="23.1" customHeight="1">
      <c r="B206" s="258" t="s">
        <v>70</v>
      </c>
      <c r="C206" s="259"/>
      <c r="D206" s="259"/>
      <c r="E206" s="260"/>
      <c r="F206" s="40"/>
      <c r="I206" s="41"/>
    </row>
    <row r="207" spans="2:9" s="35" customFormat="1" ht="23.1" customHeight="1">
      <c r="B207" s="270" t="s">
        <v>71</v>
      </c>
      <c r="C207" s="271"/>
      <c r="D207" s="271"/>
      <c r="E207" s="272"/>
      <c r="F207" s="40"/>
      <c r="I207" s="41"/>
    </row>
    <row r="208" spans="2:9" s="35" customFormat="1" ht="23.1" customHeight="1">
      <c r="B208" s="60"/>
      <c r="C208" s="61"/>
      <c r="D208" s="61"/>
      <c r="E208" s="62"/>
      <c r="F208" s="60"/>
      <c r="G208" s="61"/>
      <c r="H208" s="61" t="s">
        <v>415</v>
      </c>
      <c r="I208" s="62"/>
    </row>
    <row r="209" spans="2:9" s="35" customFormat="1" ht="23.1" customHeight="1">
      <c r="B209" s="63"/>
      <c r="C209" s="63"/>
      <c r="D209" s="63"/>
      <c r="E209" s="63"/>
      <c r="F209" s="63"/>
      <c r="G209" s="64"/>
      <c r="H209" s="64"/>
      <c r="I209" s="64"/>
    </row>
  </sheetData>
  <mergeCells count="36">
    <mergeCell ref="B207:E207"/>
    <mergeCell ref="B196:E196"/>
    <mergeCell ref="B206:E206"/>
    <mergeCell ref="F198:I198"/>
    <mergeCell ref="F199:I199"/>
    <mergeCell ref="B197:E197"/>
    <mergeCell ref="F197:I197"/>
    <mergeCell ref="G183:I183"/>
    <mergeCell ref="B186:E186"/>
    <mergeCell ref="D187:E187"/>
    <mergeCell ref="D191:E191"/>
    <mergeCell ref="D192:E192"/>
    <mergeCell ref="D190:E190"/>
    <mergeCell ref="D188:E188"/>
    <mergeCell ref="D189:E189"/>
    <mergeCell ref="D193:E193"/>
    <mergeCell ref="D194:E194"/>
    <mergeCell ref="I10:I11"/>
    <mergeCell ref="B175:E175"/>
    <mergeCell ref="F196:I196"/>
    <mergeCell ref="B10:B11"/>
    <mergeCell ref="C10:C11"/>
    <mergeCell ref="D10:F11"/>
    <mergeCell ref="G10:G11"/>
    <mergeCell ref="H10:H11"/>
    <mergeCell ref="G181:I181"/>
    <mergeCell ref="G182:I182"/>
    <mergeCell ref="B176:E176"/>
    <mergeCell ref="B177:E177"/>
    <mergeCell ref="B178:F178"/>
    <mergeCell ref="G180:I180"/>
    <mergeCell ref="B4:I4"/>
    <mergeCell ref="B5:I5"/>
    <mergeCell ref="B6:I6"/>
    <mergeCell ref="B7:I7"/>
    <mergeCell ref="B8:I8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120"/>
  <sheetViews>
    <sheetView topLeftCell="C4" zoomScale="70" zoomScaleNormal="70" workbookViewId="0">
      <selection activeCell="G97" sqref="G97"/>
    </sheetView>
  </sheetViews>
  <sheetFormatPr defaultColWidth="9.140625" defaultRowHeight="24"/>
  <cols>
    <col min="1" max="1" width="9.140625" style="1"/>
    <col min="2" max="2" width="11.140625" style="1" customWidth="1"/>
    <col min="3" max="3" width="22.5703125" style="1" customWidth="1"/>
    <col min="4" max="4" width="7.85546875" style="1" bestFit="1" customWidth="1"/>
    <col min="5" max="5" width="13" style="1" bestFit="1" customWidth="1"/>
    <col min="6" max="6" width="14" style="1" customWidth="1"/>
    <col min="7" max="16" width="12.85546875" style="1" customWidth="1"/>
    <col min="17" max="17" width="17" style="1" bestFit="1" customWidth="1"/>
    <col min="18" max="23" width="12.85546875" style="1" customWidth="1"/>
    <col min="24" max="24" width="17" style="1" customWidth="1"/>
    <col min="25" max="25" width="22.85546875" style="1" customWidth="1"/>
    <col min="26" max="26" width="22" style="1" customWidth="1"/>
    <col min="27" max="27" width="15.42578125" style="1" customWidth="1"/>
    <col min="28" max="16384" width="9.140625" style="1"/>
  </cols>
  <sheetData>
    <row r="1" spans="2:27" s="6" customFormat="1" ht="21" customHeight="1"/>
    <row r="2" spans="2:27" s="6" customFormat="1" ht="21" customHeight="1"/>
    <row r="3" spans="2:27" s="6" customFormat="1" ht="21" customHeight="1"/>
    <row r="4" spans="2:27" s="6" customFormat="1" ht="21" customHeight="1">
      <c r="B4" s="236" t="s">
        <v>4</v>
      </c>
      <c r="C4" s="236"/>
      <c r="D4" s="236"/>
      <c r="E4" s="236"/>
      <c r="F4" s="236"/>
      <c r="G4" s="236"/>
      <c r="H4" s="236"/>
      <c r="I4" s="236"/>
    </row>
    <row r="5" spans="2:27" s="6" customFormat="1" ht="21" customHeight="1">
      <c r="B5" s="236" t="s">
        <v>413</v>
      </c>
      <c r="C5" s="236"/>
      <c r="D5" s="236"/>
      <c r="E5" s="236"/>
      <c r="F5" s="236"/>
      <c r="G5" s="236"/>
      <c r="H5" s="236"/>
      <c r="I5" s="236"/>
    </row>
    <row r="6" spans="2:27" s="6" customFormat="1" ht="21" customHeight="1">
      <c r="B6" s="237" t="s">
        <v>401</v>
      </c>
      <c r="C6" s="237"/>
      <c r="D6" s="237"/>
      <c r="E6" s="237"/>
      <c r="F6" s="237"/>
      <c r="G6" s="237"/>
      <c r="H6" s="237"/>
      <c r="I6" s="237"/>
    </row>
    <row r="7" spans="2:27" s="6" customFormat="1" ht="21" customHeight="1">
      <c r="B7" s="237" t="s">
        <v>400</v>
      </c>
      <c r="C7" s="237"/>
      <c r="D7" s="237"/>
      <c r="E7" s="237"/>
      <c r="F7" s="237"/>
      <c r="G7" s="237"/>
      <c r="H7" s="237"/>
      <c r="I7" s="237"/>
    </row>
    <row r="8" spans="2:27" s="6" customFormat="1" ht="21" customHeight="1">
      <c r="B8" s="237" t="s">
        <v>6</v>
      </c>
      <c r="C8" s="237"/>
      <c r="D8" s="237"/>
      <c r="E8" s="237"/>
      <c r="F8" s="237"/>
      <c r="G8" s="237"/>
      <c r="H8" s="237"/>
      <c r="I8" s="237"/>
    </row>
    <row r="9" spans="2:27" s="6" customFormat="1" ht="21" customHeight="1"/>
    <row r="10" spans="2:27" s="6" customFormat="1" ht="24" customHeight="1">
      <c r="B10" s="240" t="s">
        <v>19</v>
      </c>
      <c r="C10" s="240" t="s">
        <v>20</v>
      </c>
      <c r="D10" s="244" t="s">
        <v>21</v>
      </c>
      <c r="E10" s="293"/>
      <c r="F10" s="294"/>
      <c r="G10" s="284" t="s">
        <v>24</v>
      </c>
      <c r="H10" s="285"/>
      <c r="I10" s="285"/>
      <c r="J10" s="285"/>
      <c r="K10" s="285"/>
      <c r="L10" s="285"/>
      <c r="M10" s="285"/>
      <c r="N10" s="285"/>
      <c r="O10" s="285"/>
      <c r="P10" s="285"/>
      <c r="Q10" s="286"/>
      <c r="R10" s="287" t="s">
        <v>25</v>
      </c>
      <c r="S10" s="288"/>
      <c r="T10" s="288"/>
      <c r="U10" s="288"/>
      <c r="V10" s="288"/>
      <c r="W10" s="288"/>
      <c r="X10" s="288"/>
      <c r="Y10" s="252" t="s">
        <v>412</v>
      </c>
      <c r="Z10" s="252" t="s">
        <v>409</v>
      </c>
      <c r="AA10" s="240" t="s">
        <v>23</v>
      </c>
    </row>
    <row r="11" spans="2:27" s="6" customFormat="1" ht="24" customHeight="1">
      <c r="B11" s="283"/>
      <c r="C11" s="283"/>
      <c r="D11" s="295"/>
      <c r="E11" s="296"/>
      <c r="F11" s="297"/>
      <c r="G11" s="284" t="s">
        <v>84</v>
      </c>
      <c r="H11" s="285"/>
      <c r="I11" s="285"/>
      <c r="J11" s="285"/>
      <c r="K11" s="285"/>
      <c r="L11" s="286"/>
      <c r="M11" s="287" t="s">
        <v>85</v>
      </c>
      <c r="N11" s="288"/>
      <c r="O11" s="288"/>
      <c r="P11" s="289"/>
      <c r="Q11" s="290" t="s">
        <v>410</v>
      </c>
      <c r="R11" s="287" t="s">
        <v>86</v>
      </c>
      <c r="S11" s="288"/>
      <c r="T11" s="288"/>
      <c r="U11" s="288"/>
      <c r="V11" s="288"/>
      <c r="W11" s="289"/>
      <c r="X11" s="290" t="s">
        <v>410</v>
      </c>
      <c r="Y11" s="282"/>
      <c r="Z11" s="282"/>
      <c r="AA11" s="283"/>
    </row>
    <row r="12" spans="2:27" s="6" customFormat="1" ht="24" customHeight="1">
      <c r="B12" s="283"/>
      <c r="C12" s="283"/>
      <c r="D12" s="295"/>
      <c r="E12" s="296"/>
      <c r="F12" s="297"/>
      <c r="G12" s="287" t="s">
        <v>26</v>
      </c>
      <c r="H12" s="288"/>
      <c r="I12" s="288"/>
      <c r="J12" s="289"/>
      <c r="K12" s="291" t="s">
        <v>87</v>
      </c>
      <c r="L12" s="292"/>
      <c r="M12" s="287" t="s">
        <v>88</v>
      </c>
      <c r="N12" s="289"/>
      <c r="O12" s="287" t="s">
        <v>89</v>
      </c>
      <c r="P12" s="289"/>
      <c r="Q12" s="290"/>
      <c r="R12" s="287" t="s">
        <v>90</v>
      </c>
      <c r="S12" s="289"/>
      <c r="T12" s="287" t="s">
        <v>27</v>
      </c>
      <c r="U12" s="289"/>
      <c r="V12" s="287" t="s">
        <v>28</v>
      </c>
      <c r="W12" s="289"/>
      <c r="X12" s="290"/>
      <c r="Y12" s="282"/>
      <c r="Z12" s="282"/>
      <c r="AA12" s="283"/>
    </row>
    <row r="13" spans="2:27" s="6" customFormat="1" ht="24" customHeight="1">
      <c r="B13" s="283"/>
      <c r="C13" s="283"/>
      <c r="D13" s="295"/>
      <c r="E13" s="296"/>
      <c r="F13" s="297"/>
      <c r="G13" s="284" t="s">
        <v>91</v>
      </c>
      <c r="H13" s="286"/>
      <c r="I13" s="284" t="s">
        <v>91</v>
      </c>
      <c r="J13" s="286"/>
      <c r="K13" s="284" t="s">
        <v>91</v>
      </c>
      <c r="L13" s="286"/>
      <c r="M13" s="284" t="s">
        <v>91</v>
      </c>
      <c r="N13" s="286"/>
      <c r="O13" s="284" t="s">
        <v>91</v>
      </c>
      <c r="P13" s="286"/>
      <c r="Q13" s="290" t="s">
        <v>411</v>
      </c>
      <c r="R13" s="284" t="s">
        <v>91</v>
      </c>
      <c r="S13" s="286"/>
      <c r="T13" s="284" t="s">
        <v>91</v>
      </c>
      <c r="U13" s="286"/>
      <c r="V13" s="284" t="s">
        <v>91</v>
      </c>
      <c r="W13" s="286"/>
      <c r="X13" s="290" t="s">
        <v>411</v>
      </c>
      <c r="Y13" s="282"/>
      <c r="Z13" s="282"/>
      <c r="AA13" s="283"/>
    </row>
    <row r="14" spans="2:27" s="6" customFormat="1" ht="24" customHeight="1">
      <c r="B14" s="241"/>
      <c r="C14" s="241"/>
      <c r="D14" s="245"/>
      <c r="E14" s="298"/>
      <c r="F14" s="299"/>
      <c r="G14" s="15" t="s">
        <v>92</v>
      </c>
      <c r="H14" s="102">
        <v>0.15</v>
      </c>
      <c r="I14" s="103" t="s">
        <v>93</v>
      </c>
      <c r="J14" s="16">
        <v>0.25</v>
      </c>
      <c r="K14" s="103" t="s">
        <v>93</v>
      </c>
      <c r="L14" s="16">
        <v>0.2</v>
      </c>
      <c r="M14" s="103" t="s">
        <v>93</v>
      </c>
      <c r="N14" s="16">
        <v>0.2</v>
      </c>
      <c r="O14" s="103" t="s">
        <v>93</v>
      </c>
      <c r="P14" s="16">
        <v>0.2</v>
      </c>
      <c r="Q14" s="290"/>
      <c r="R14" s="103" t="s">
        <v>93</v>
      </c>
      <c r="S14" s="16">
        <v>0.5</v>
      </c>
      <c r="T14" s="103" t="s">
        <v>93</v>
      </c>
      <c r="U14" s="16">
        <v>0.25</v>
      </c>
      <c r="V14" s="103" t="s">
        <v>93</v>
      </c>
      <c r="W14" s="16">
        <v>0.25</v>
      </c>
      <c r="X14" s="290"/>
      <c r="Y14" s="253"/>
      <c r="Z14" s="253"/>
      <c r="AA14" s="241"/>
    </row>
    <row r="15" spans="2:27">
      <c r="B15" s="7">
        <v>1</v>
      </c>
      <c r="C15" s="105">
        <v>67107301001</v>
      </c>
      <c r="D15" s="106" t="s">
        <v>0</v>
      </c>
      <c r="E15" s="107" t="s">
        <v>96</v>
      </c>
      <c r="F15" s="108" t="s">
        <v>97</v>
      </c>
      <c r="G15" s="116">
        <v>30</v>
      </c>
      <c r="H15" s="116">
        <f>(G15*15)/30</f>
        <v>15</v>
      </c>
      <c r="I15" s="116">
        <v>40</v>
      </c>
      <c r="J15" s="116">
        <f>(I15*25)/40</f>
        <v>25</v>
      </c>
      <c r="K15" s="116">
        <v>40</v>
      </c>
      <c r="L15" s="116">
        <f>(K15*20)/40</f>
        <v>20</v>
      </c>
      <c r="M15" s="116">
        <v>40</v>
      </c>
      <c r="N15" s="116">
        <f>(M15*20)/40</f>
        <v>20</v>
      </c>
      <c r="O15" s="116">
        <v>40</v>
      </c>
      <c r="P15" s="116">
        <f>(O15*20)/40</f>
        <v>20</v>
      </c>
      <c r="Q15" s="116">
        <f>(H15+J15+L15+N15+P15)*2</f>
        <v>200</v>
      </c>
      <c r="R15" s="116">
        <v>40</v>
      </c>
      <c r="S15" s="116">
        <f>(R15*50)/40</f>
        <v>50</v>
      </c>
      <c r="T15" s="116">
        <v>40</v>
      </c>
      <c r="U15" s="116">
        <f>(T15*25)/40</f>
        <v>25</v>
      </c>
      <c r="V15" s="116">
        <v>40</v>
      </c>
      <c r="W15" s="116">
        <f>(V15*25)/40</f>
        <v>25</v>
      </c>
      <c r="X15" s="116">
        <f>(S15+U15+W15)*1</f>
        <v>100</v>
      </c>
      <c r="Y15" s="116">
        <f>Q15+X15</f>
        <v>300</v>
      </c>
      <c r="Z15" s="116">
        <f>Y15/3</f>
        <v>100</v>
      </c>
      <c r="AA15" s="116" t="str">
        <f>VLOOKUP(Z15,$G$111:$H$118,2,1)</f>
        <v>A</v>
      </c>
    </row>
    <row r="16" spans="2:27">
      <c r="B16" s="7">
        <v>2</v>
      </c>
      <c r="C16" s="105">
        <v>67107301002</v>
      </c>
      <c r="D16" s="109" t="s">
        <v>0</v>
      </c>
      <c r="E16" s="110" t="s">
        <v>98</v>
      </c>
      <c r="F16" s="111" t="s">
        <v>99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2:27">
      <c r="B17" s="7">
        <v>3</v>
      </c>
      <c r="C17" s="105">
        <v>67107301003</v>
      </c>
      <c r="D17" s="109" t="s">
        <v>0</v>
      </c>
      <c r="E17" s="110" t="s">
        <v>100</v>
      </c>
      <c r="F17" s="111" t="s">
        <v>101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2:27">
      <c r="B18" s="7">
        <v>4</v>
      </c>
      <c r="C18" s="105">
        <v>67107301004</v>
      </c>
      <c r="D18" s="109" t="s">
        <v>0</v>
      </c>
      <c r="E18" s="110" t="s">
        <v>102</v>
      </c>
      <c r="F18" s="111" t="s">
        <v>103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2:27">
      <c r="B19" s="7">
        <v>5</v>
      </c>
      <c r="C19" s="105">
        <v>67107301005</v>
      </c>
      <c r="D19" s="109" t="s">
        <v>0</v>
      </c>
      <c r="E19" s="110" t="s">
        <v>104</v>
      </c>
      <c r="F19" s="111" t="s">
        <v>105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2:27">
      <c r="B20" s="7">
        <v>6</v>
      </c>
      <c r="C20" s="105">
        <v>67107301006</v>
      </c>
      <c r="D20" s="109" t="s">
        <v>0</v>
      </c>
      <c r="E20" s="110" t="s">
        <v>106</v>
      </c>
      <c r="F20" s="111" t="s">
        <v>107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2:27">
      <c r="B21" s="7">
        <v>7</v>
      </c>
      <c r="C21" s="105">
        <v>67107301007</v>
      </c>
      <c r="D21" s="109" t="s">
        <v>0</v>
      </c>
      <c r="E21" s="110" t="s">
        <v>108</v>
      </c>
      <c r="F21" s="111" t="s">
        <v>109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2:27">
      <c r="B22" s="7">
        <v>8</v>
      </c>
      <c r="C22" s="105">
        <v>67107301008</v>
      </c>
      <c r="D22" s="109" t="s">
        <v>0</v>
      </c>
      <c r="E22" s="110" t="s">
        <v>108</v>
      </c>
      <c r="F22" s="111" t="s">
        <v>110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2:27">
      <c r="B23" s="7">
        <v>9</v>
      </c>
      <c r="C23" s="105">
        <v>67107301009</v>
      </c>
      <c r="D23" s="109" t="s">
        <v>0</v>
      </c>
      <c r="E23" s="110" t="s">
        <v>111</v>
      </c>
      <c r="F23" s="111" t="s">
        <v>112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2:27">
      <c r="B24" s="7">
        <v>10</v>
      </c>
      <c r="C24" s="105">
        <v>67107301010</v>
      </c>
      <c r="D24" s="109" t="s">
        <v>0</v>
      </c>
      <c r="E24" s="110" t="s">
        <v>113</v>
      </c>
      <c r="F24" s="111" t="s">
        <v>114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2:27">
      <c r="B25" s="7">
        <v>11</v>
      </c>
      <c r="C25" s="105">
        <v>67107301011</v>
      </c>
      <c r="D25" s="109" t="s">
        <v>1</v>
      </c>
      <c r="E25" s="110" t="s">
        <v>115</v>
      </c>
      <c r="F25" s="111" t="s">
        <v>116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2:27">
      <c r="B26" s="7">
        <v>12</v>
      </c>
      <c r="C26" s="105">
        <v>67107301012</v>
      </c>
      <c r="D26" s="109" t="s">
        <v>0</v>
      </c>
      <c r="E26" s="110" t="s">
        <v>7</v>
      </c>
      <c r="F26" s="111" t="s">
        <v>117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2:27">
      <c r="B27" s="7">
        <v>13</v>
      </c>
      <c r="C27" s="105">
        <v>67107301013</v>
      </c>
      <c r="D27" s="109" t="s">
        <v>0</v>
      </c>
      <c r="E27" s="110" t="s">
        <v>7</v>
      </c>
      <c r="F27" s="111" t="s">
        <v>118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2:27">
      <c r="B28" s="7">
        <v>14</v>
      </c>
      <c r="C28" s="105">
        <v>67107301014</v>
      </c>
      <c r="D28" s="109" t="s">
        <v>0</v>
      </c>
      <c r="E28" s="110" t="s">
        <v>119</v>
      </c>
      <c r="F28" s="111" t="s">
        <v>120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2:27">
      <c r="B29" s="7">
        <v>15</v>
      </c>
      <c r="C29" s="105">
        <v>67107301015</v>
      </c>
      <c r="D29" s="109" t="s">
        <v>0</v>
      </c>
      <c r="E29" s="110" t="s">
        <v>121</v>
      </c>
      <c r="F29" s="111" t="s">
        <v>122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2:27">
      <c r="B30" s="7">
        <v>16</v>
      </c>
      <c r="C30" s="105">
        <v>67107301016</v>
      </c>
      <c r="D30" s="109" t="s">
        <v>0</v>
      </c>
      <c r="E30" s="110" t="s">
        <v>123</v>
      </c>
      <c r="F30" s="111" t="s">
        <v>124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2:27">
      <c r="B31" s="7">
        <v>17</v>
      </c>
      <c r="C31" s="105">
        <v>67107301017</v>
      </c>
      <c r="D31" s="109" t="s">
        <v>0</v>
      </c>
      <c r="E31" s="110" t="s">
        <v>125</v>
      </c>
      <c r="F31" s="111" t="s">
        <v>126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2:27">
      <c r="B32" s="7">
        <v>18</v>
      </c>
      <c r="C32" s="105">
        <v>67107301018</v>
      </c>
      <c r="D32" s="109" t="s">
        <v>0</v>
      </c>
      <c r="E32" s="110" t="s">
        <v>127</v>
      </c>
      <c r="F32" s="111" t="s">
        <v>128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2:27">
      <c r="B33" s="7">
        <v>19</v>
      </c>
      <c r="C33" s="105">
        <v>67107301019</v>
      </c>
      <c r="D33" s="109" t="s">
        <v>0</v>
      </c>
      <c r="E33" s="110" t="s">
        <v>129</v>
      </c>
      <c r="F33" s="111" t="s">
        <v>130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2:27">
      <c r="B34" s="7">
        <v>20</v>
      </c>
      <c r="C34" s="105">
        <v>67107301020</v>
      </c>
      <c r="D34" s="109" t="s">
        <v>0</v>
      </c>
      <c r="E34" s="110" t="s">
        <v>131</v>
      </c>
      <c r="F34" s="111" t="s">
        <v>132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2:27">
      <c r="B35" s="7">
        <v>21</v>
      </c>
      <c r="C35" s="105">
        <v>67107301021</v>
      </c>
      <c r="D35" s="109" t="s">
        <v>0</v>
      </c>
      <c r="E35" s="110" t="s">
        <v>131</v>
      </c>
      <c r="F35" s="111" t="s">
        <v>133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2:27">
      <c r="B36" s="7">
        <v>22</v>
      </c>
      <c r="C36" s="105">
        <v>67107301022</v>
      </c>
      <c r="D36" s="109" t="s">
        <v>0</v>
      </c>
      <c r="E36" s="110" t="s">
        <v>134</v>
      </c>
      <c r="F36" s="111" t="s">
        <v>135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2:27">
      <c r="B37" s="7">
        <v>23</v>
      </c>
      <c r="C37" s="105">
        <v>67107301023</v>
      </c>
      <c r="D37" s="109" t="s">
        <v>0</v>
      </c>
      <c r="E37" s="110" t="s">
        <v>136</v>
      </c>
      <c r="F37" s="111" t="s">
        <v>137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2:27">
      <c r="B38" s="7">
        <v>24</v>
      </c>
      <c r="C38" s="105">
        <v>67107301024</v>
      </c>
      <c r="D38" s="109" t="s">
        <v>0</v>
      </c>
      <c r="E38" s="110" t="s">
        <v>8</v>
      </c>
      <c r="F38" s="111" t="s">
        <v>138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2:27">
      <c r="B39" s="7">
        <v>25</v>
      </c>
      <c r="C39" s="105">
        <v>67107301025</v>
      </c>
      <c r="D39" s="109" t="s">
        <v>0</v>
      </c>
      <c r="E39" s="110" t="s">
        <v>139</v>
      </c>
      <c r="F39" s="111" t="s">
        <v>140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2:27">
      <c r="B40" s="7">
        <v>26</v>
      </c>
      <c r="C40" s="105">
        <v>67107301026</v>
      </c>
      <c r="D40" s="109" t="s">
        <v>1</v>
      </c>
      <c r="E40" s="110" t="s">
        <v>141</v>
      </c>
      <c r="F40" s="111" t="s">
        <v>142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2:27">
      <c r="B41" s="7">
        <v>27</v>
      </c>
      <c r="C41" s="105">
        <v>67107301027</v>
      </c>
      <c r="D41" s="109" t="s">
        <v>0</v>
      </c>
      <c r="E41" s="110" t="s">
        <v>143</v>
      </c>
      <c r="F41" s="111" t="s">
        <v>144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2:27">
      <c r="B42" s="7">
        <v>28</v>
      </c>
      <c r="C42" s="105">
        <v>67107301028</v>
      </c>
      <c r="D42" s="109" t="s">
        <v>0</v>
      </c>
      <c r="E42" s="110" t="s">
        <v>145</v>
      </c>
      <c r="F42" s="111" t="s">
        <v>146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2:27">
      <c r="B43" s="7">
        <v>29</v>
      </c>
      <c r="C43" s="105">
        <v>67107301029</v>
      </c>
      <c r="D43" s="109" t="s">
        <v>0</v>
      </c>
      <c r="E43" s="110" t="s">
        <v>147</v>
      </c>
      <c r="F43" s="111" t="s">
        <v>148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2:27">
      <c r="B44" s="7">
        <v>30</v>
      </c>
      <c r="C44" s="105">
        <v>67107301030</v>
      </c>
      <c r="D44" s="109" t="s">
        <v>0</v>
      </c>
      <c r="E44" s="110" t="s">
        <v>149</v>
      </c>
      <c r="F44" s="111" t="s">
        <v>150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2:27">
      <c r="B45" s="7">
        <v>31</v>
      </c>
      <c r="C45" s="105">
        <v>67107301031</v>
      </c>
      <c r="D45" s="109" t="s">
        <v>0</v>
      </c>
      <c r="E45" s="110" t="s">
        <v>151</v>
      </c>
      <c r="F45" s="111" t="s">
        <v>152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2:27">
      <c r="B46" s="7">
        <v>32</v>
      </c>
      <c r="C46" s="105">
        <v>67107301032</v>
      </c>
      <c r="D46" s="109" t="s">
        <v>0</v>
      </c>
      <c r="E46" s="110" t="s">
        <v>153</v>
      </c>
      <c r="F46" s="111" t="s">
        <v>154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2:27">
      <c r="B47" s="7">
        <v>33</v>
      </c>
      <c r="C47" s="105">
        <v>67107301033</v>
      </c>
      <c r="D47" s="109" t="s">
        <v>0</v>
      </c>
      <c r="E47" s="110" t="s">
        <v>9</v>
      </c>
      <c r="F47" s="111" t="s">
        <v>155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2:27">
      <c r="B48" s="7">
        <v>34</v>
      </c>
      <c r="C48" s="105">
        <v>67107301034</v>
      </c>
      <c r="D48" s="109" t="s">
        <v>0</v>
      </c>
      <c r="E48" s="110" t="s">
        <v>9</v>
      </c>
      <c r="F48" s="111" t="s">
        <v>156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2:27">
      <c r="B49" s="7">
        <v>35</v>
      </c>
      <c r="C49" s="105">
        <v>67107301035</v>
      </c>
      <c r="D49" s="109" t="s">
        <v>0</v>
      </c>
      <c r="E49" s="110" t="s">
        <v>157</v>
      </c>
      <c r="F49" s="111" t="s">
        <v>158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2:27" s="4" customFormat="1">
      <c r="B50" s="7">
        <v>36</v>
      </c>
      <c r="C50" s="105">
        <v>67107301036</v>
      </c>
      <c r="D50" s="109" t="s">
        <v>0</v>
      </c>
      <c r="E50" s="110" t="s">
        <v>159</v>
      </c>
      <c r="F50" s="111" t="s">
        <v>160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2:27">
      <c r="B51" s="7">
        <v>37</v>
      </c>
      <c r="C51" s="105">
        <v>67107301037</v>
      </c>
      <c r="D51" s="109" t="s">
        <v>0</v>
      </c>
      <c r="E51" s="110" t="s">
        <v>161</v>
      </c>
      <c r="F51" s="111" t="s">
        <v>162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2:27">
      <c r="B52" s="7">
        <v>38</v>
      </c>
      <c r="C52" s="105">
        <v>67107301038</v>
      </c>
      <c r="D52" s="109" t="s">
        <v>0</v>
      </c>
      <c r="E52" s="110" t="s">
        <v>161</v>
      </c>
      <c r="F52" s="111" t="s">
        <v>163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2:27">
      <c r="B53" s="7">
        <v>39</v>
      </c>
      <c r="C53" s="105">
        <v>67107301039</v>
      </c>
      <c r="D53" s="109" t="s">
        <v>0</v>
      </c>
      <c r="E53" s="110" t="s">
        <v>164</v>
      </c>
      <c r="F53" s="111" t="s">
        <v>165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2:27">
      <c r="B54" s="7">
        <v>40</v>
      </c>
      <c r="C54" s="105">
        <v>67107301040</v>
      </c>
      <c r="D54" s="109" t="s">
        <v>0</v>
      </c>
      <c r="E54" s="110" t="s">
        <v>166</v>
      </c>
      <c r="F54" s="111" t="s">
        <v>167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2:27">
      <c r="B55" s="7">
        <v>41</v>
      </c>
      <c r="C55" s="105">
        <v>67107301041</v>
      </c>
      <c r="D55" s="109" t="s">
        <v>0</v>
      </c>
      <c r="E55" s="110" t="s">
        <v>168</v>
      </c>
      <c r="F55" s="111" t="s">
        <v>169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2:27">
      <c r="B56" s="7">
        <v>42</v>
      </c>
      <c r="C56" s="105">
        <v>67107301042</v>
      </c>
      <c r="D56" s="109" t="s">
        <v>0</v>
      </c>
      <c r="E56" s="110" t="s">
        <v>170</v>
      </c>
      <c r="F56" s="111" t="s">
        <v>171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2:27">
      <c r="B57" s="7">
        <v>43</v>
      </c>
      <c r="C57" s="105">
        <v>67107301043</v>
      </c>
      <c r="D57" s="109" t="s">
        <v>0</v>
      </c>
      <c r="E57" s="110" t="s">
        <v>172</v>
      </c>
      <c r="F57" s="111" t="s">
        <v>173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2:27">
      <c r="B58" s="7">
        <v>44</v>
      </c>
      <c r="C58" s="105">
        <v>67107301044</v>
      </c>
      <c r="D58" s="109" t="s">
        <v>0</v>
      </c>
      <c r="E58" s="110" t="s">
        <v>174</v>
      </c>
      <c r="F58" s="111" t="s">
        <v>175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2:27">
      <c r="B59" s="7">
        <v>45</v>
      </c>
      <c r="C59" s="105">
        <v>67107301045</v>
      </c>
      <c r="D59" s="109" t="s">
        <v>0</v>
      </c>
      <c r="E59" s="110" t="s">
        <v>176</v>
      </c>
      <c r="F59" s="111" t="s">
        <v>177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2:27">
      <c r="B60" s="7">
        <v>46</v>
      </c>
      <c r="C60" s="105">
        <v>67107301046</v>
      </c>
      <c r="D60" s="109" t="s">
        <v>0</v>
      </c>
      <c r="E60" s="110" t="s">
        <v>178</v>
      </c>
      <c r="F60" s="111" t="s">
        <v>179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2:27">
      <c r="B61" s="7">
        <v>47</v>
      </c>
      <c r="C61" s="105">
        <v>67107301047</v>
      </c>
      <c r="D61" s="109" t="s">
        <v>0</v>
      </c>
      <c r="E61" s="110" t="s">
        <v>180</v>
      </c>
      <c r="F61" s="111" t="s">
        <v>181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2:27">
      <c r="B62" s="7">
        <v>48</v>
      </c>
      <c r="C62" s="105">
        <v>67107301048</v>
      </c>
      <c r="D62" s="109" t="s">
        <v>0</v>
      </c>
      <c r="E62" s="110" t="s">
        <v>10</v>
      </c>
      <c r="F62" s="111" t="s">
        <v>182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2:27">
      <c r="B63" s="7">
        <v>49</v>
      </c>
      <c r="C63" s="105">
        <v>67107301049</v>
      </c>
      <c r="D63" s="109" t="s">
        <v>0</v>
      </c>
      <c r="E63" s="110" t="s">
        <v>183</v>
      </c>
      <c r="F63" s="111" t="s">
        <v>184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2:27">
      <c r="B64" s="7">
        <v>50</v>
      </c>
      <c r="C64" s="105">
        <v>67107301050</v>
      </c>
      <c r="D64" s="109" t="s">
        <v>0</v>
      </c>
      <c r="E64" s="110" t="s">
        <v>185</v>
      </c>
      <c r="F64" s="111" t="s">
        <v>186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2:27">
      <c r="B65" s="7">
        <v>52</v>
      </c>
      <c r="C65" s="105">
        <v>67107301052</v>
      </c>
      <c r="D65" s="109" t="s">
        <v>0</v>
      </c>
      <c r="E65" s="110" t="s">
        <v>187</v>
      </c>
      <c r="F65" s="111" t="s">
        <v>188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2:27">
      <c r="B66" s="7">
        <v>53</v>
      </c>
      <c r="C66" s="105">
        <v>67107301053</v>
      </c>
      <c r="D66" s="109" t="s">
        <v>0</v>
      </c>
      <c r="E66" s="110" t="s">
        <v>187</v>
      </c>
      <c r="F66" s="111" t="s">
        <v>189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2:27">
      <c r="B67" s="7">
        <v>54</v>
      </c>
      <c r="C67" s="105">
        <v>67107301054</v>
      </c>
      <c r="D67" s="109" t="s">
        <v>0</v>
      </c>
      <c r="E67" s="110" t="s">
        <v>11</v>
      </c>
      <c r="F67" s="111" t="s">
        <v>190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2:27">
      <c r="B68" s="7">
        <v>55</v>
      </c>
      <c r="C68" s="105">
        <v>67107301055</v>
      </c>
      <c r="D68" s="109" t="s">
        <v>0</v>
      </c>
      <c r="E68" s="110" t="s">
        <v>11</v>
      </c>
      <c r="F68" s="111" t="s">
        <v>191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2:27">
      <c r="B69" s="7">
        <v>56</v>
      </c>
      <c r="C69" s="105">
        <v>67107301056</v>
      </c>
      <c r="D69" s="109" t="s">
        <v>0</v>
      </c>
      <c r="E69" s="110" t="s">
        <v>192</v>
      </c>
      <c r="F69" s="111" t="s">
        <v>193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2:27">
      <c r="B70" s="7">
        <v>57</v>
      </c>
      <c r="C70" s="105">
        <v>67107301057</v>
      </c>
      <c r="D70" s="109" t="s">
        <v>0</v>
      </c>
      <c r="E70" s="110" t="s">
        <v>194</v>
      </c>
      <c r="F70" s="111" t="s">
        <v>195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2:27">
      <c r="B71" s="7">
        <v>58</v>
      </c>
      <c r="C71" s="105">
        <v>67107301058</v>
      </c>
      <c r="D71" s="109" t="s">
        <v>0</v>
      </c>
      <c r="E71" s="110" t="s">
        <v>196</v>
      </c>
      <c r="F71" s="111" t="s">
        <v>197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2:27">
      <c r="B72" s="7">
        <v>59</v>
      </c>
      <c r="C72" s="105">
        <v>67107301059</v>
      </c>
      <c r="D72" s="109" t="s">
        <v>1</v>
      </c>
      <c r="E72" s="110" t="s">
        <v>198</v>
      </c>
      <c r="F72" s="111" t="s">
        <v>199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2:27">
      <c r="B73" s="7">
        <v>60</v>
      </c>
      <c r="C73" s="105">
        <v>67107301060</v>
      </c>
      <c r="D73" s="109" t="s">
        <v>1</v>
      </c>
      <c r="E73" s="110" t="s">
        <v>200</v>
      </c>
      <c r="F73" s="111" t="s">
        <v>201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2:27">
      <c r="B74" s="7">
        <v>61</v>
      </c>
      <c r="C74" s="105">
        <v>67107301061</v>
      </c>
      <c r="D74" s="109" t="s">
        <v>0</v>
      </c>
      <c r="E74" s="110" t="s">
        <v>202</v>
      </c>
      <c r="F74" s="111" t="s">
        <v>203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2:27">
      <c r="B75" s="7">
        <v>62</v>
      </c>
      <c r="C75" s="105">
        <v>67107301062</v>
      </c>
      <c r="D75" s="109" t="s">
        <v>0</v>
      </c>
      <c r="E75" s="110" t="s">
        <v>204</v>
      </c>
      <c r="F75" s="111" t="s">
        <v>205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2:27">
      <c r="B76" s="7">
        <v>63</v>
      </c>
      <c r="C76" s="105">
        <v>67107301063</v>
      </c>
      <c r="D76" s="109" t="s">
        <v>1</v>
      </c>
      <c r="E76" s="110" t="s">
        <v>206</v>
      </c>
      <c r="F76" s="111" t="s">
        <v>207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2:27">
      <c r="B77" s="7">
        <v>64</v>
      </c>
      <c r="C77" s="105">
        <v>67107301064</v>
      </c>
      <c r="D77" s="109" t="s">
        <v>0</v>
      </c>
      <c r="E77" s="110" t="s">
        <v>208</v>
      </c>
      <c r="F77" s="111" t="s">
        <v>209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2:27">
      <c r="B78" s="7">
        <v>65</v>
      </c>
      <c r="C78" s="105">
        <v>67107301065</v>
      </c>
      <c r="D78" s="109" t="s">
        <v>1</v>
      </c>
      <c r="E78" s="110" t="s">
        <v>210</v>
      </c>
      <c r="F78" s="111" t="s">
        <v>211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2:27">
      <c r="B79" s="7">
        <v>66</v>
      </c>
      <c r="C79" s="105">
        <v>67107301066</v>
      </c>
      <c r="D79" s="109" t="s">
        <v>0</v>
      </c>
      <c r="E79" s="110" t="s">
        <v>212</v>
      </c>
      <c r="F79" s="111" t="s">
        <v>213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2:27">
      <c r="B80" s="7">
        <v>67</v>
      </c>
      <c r="C80" s="105">
        <v>67107301067</v>
      </c>
      <c r="D80" s="109" t="s">
        <v>0</v>
      </c>
      <c r="E80" s="110" t="s">
        <v>214</v>
      </c>
      <c r="F80" s="111" t="s">
        <v>215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2:27">
      <c r="B81" s="7">
        <v>68</v>
      </c>
      <c r="C81" s="105">
        <v>67107301068</v>
      </c>
      <c r="D81" s="109" t="s">
        <v>0</v>
      </c>
      <c r="E81" s="110" t="s">
        <v>216</v>
      </c>
      <c r="F81" s="111" t="s">
        <v>217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2:27">
      <c r="B82" s="7">
        <v>69</v>
      </c>
      <c r="C82" s="105">
        <v>67107301069</v>
      </c>
      <c r="D82" s="109" t="s">
        <v>0</v>
      </c>
      <c r="E82" s="110" t="s">
        <v>218</v>
      </c>
      <c r="F82" s="111" t="s">
        <v>219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2:27">
      <c r="B83" s="7">
        <v>70</v>
      </c>
      <c r="C83" s="105">
        <v>67107301070</v>
      </c>
      <c r="D83" s="109" t="s">
        <v>0</v>
      </c>
      <c r="E83" s="110" t="s">
        <v>12</v>
      </c>
      <c r="F83" s="111" t="s">
        <v>220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2:27">
      <c r="B84" s="7">
        <v>71</v>
      </c>
      <c r="C84" s="105">
        <v>67107301071</v>
      </c>
      <c r="D84" s="109" t="s">
        <v>0</v>
      </c>
      <c r="E84" s="110" t="s">
        <v>221</v>
      </c>
      <c r="F84" s="111" t="s">
        <v>222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2:27">
      <c r="B85" s="7">
        <v>72</v>
      </c>
      <c r="C85" s="105">
        <v>67107301072</v>
      </c>
      <c r="D85" s="109" t="s">
        <v>0</v>
      </c>
      <c r="E85" s="110" t="s">
        <v>13</v>
      </c>
      <c r="F85" s="111" t="s">
        <v>223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2:27">
      <c r="B86" s="7">
        <v>73</v>
      </c>
      <c r="C86" s="105">
        <v>67107301073</v>
      </c>
      <c r="D86" s="109" t="s">
        <v>0</v>
      </c>
      <c r="E86" s="110" t="s">
        <v>224</v>
      </c>
      <c r="F86" s="111" t="s">
        <v>225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2:27">
      <c r="B87" s="7">
        <v>74</v>
      </c>
      <c r="C87" s="105">
        <v>67107301074</v>
      </c>
      <c r="D87" s="109" t="s">
        <v>0</v>
      </c>
      <c r="E87" s="110" t="s">
        <v>226</v>
      </c>
      <c r="F87" s="111" t="s">
        <v>227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2:27">
      <c r="B88" s="7">
        <v>75</v>
      </c>
      <c r="C88" s="105">
        <v>67107301075</v>
      </c>
      <c r="D88" s="109" t="s">
        <v>0</v>
      </c>
      <c r="E88" s="110" t="s">
        <v>228</v>
      </c>
      <c r="F88" s="111" t="s">
        <v>229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2:27">
      <c r="B89" s="7">
        <v>76</v>
      </c>
      <c r="C89" s="105">
        <v>67107301076</v>
      </c>
      <c r="D89" s="109" t="s">
        <v>0</v>
      </c>
      <c r="E89" s="110" t="s">
        <v>230</v>
      </c>
      <c r="F89" s="111" t="s">
        <v>231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2:27">
      <c r="B90" s="7">
        <v>77</v>
      </c>
      <c r="C90" s="105">
        <v>67107301077</v>
      </c>
      <c r="D90" s="109" t="s">
        <v>0</v>
      </c>
      <c r="E90" s="110" t="s">
        <v>232</v>
      </c>
      <c r="F90" s="111" t="s">
        <v>233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2:27">
      <c r="B91" s="7">
        <v>78</v>
      </c>
      <c r="C91" s="105">
        <v>67107301078</v>
      </c>
      <c r="D91" s="109" t="s">
        <v>0</v>
      </c>
      <c r="E91" s="110" t="s">
        <v>234</v>
      </c>
      <c r="F91" s="111" t="s">
        <v>235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2:27">
      <c r="B92" s="7">
        <v>79</v>
      </c>
      <c r="C92" s="105">
        <v>67107301079</v>
      </c>
      <c r="D92" s="109" t="s">
        <v>0</v>
      </c>
      <c r="E92" s="110" t="s">
        <v>236</v>
      </c>
      <c r="F92" s="111" t="s">
        <v>237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2:27">
      <c r="B93" s="7">
        <v>80</v>
      </c>
      <c r="C93" s="105">
        <v>67107301080</v>
      </c>
      <c r="D93" s="109" t="s">
        <v>0</v>
      </c>
      <c r="E93" s="110" t="s">
        <v>238</v>
      </c>
      <c r="F93" s="111" t="s">
        <v>239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2:27">
      <c r="B94" s="7">
        <v>81</v>
      </c>
      <c r="C94" s="105">
        <v>67107301081</v>
      </c>
      <c r="D94" s="109" t="s">
        <v>0</v>
      </c>
      <c r="E94" s="110" t="s">
        <v>240</v>
      </c>
      <c r="F94" s="111" t="s">
        <v>241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2:27">
      <c r="B95" s="7">
        <v>82</v>
      </c>
      <c r="C95" s="105">
        <v>67107301082</v>
      </c>
      <c r="D95" s="109" t="s">
        <v>0</v>
      </c>
      <c r="E95" s="110" t="s">
        <v>242</v>
      </c>
      <c r="F95" s="111" t="s">
        <v>243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2:27" s="27" customFormat="1" ht="21" customHeight="1">
      <c r="F96" s="68" t="s">
        <v>74</v>
      </c>
      <c r="G96" s="15">
        <f t="shared" ref="G96:Z96" si="0">MAX(G15:G95)</f>
        <v>30</v>
      </c>
      <c r="H96" s="117">
        <f t="shared" si="0"/>
        <v>15</v>
      </c>
      <c r="I96" s="15">
        <f t="shared" si="0"/>
        <v>40</v>
      </c>
      <c r="J96" s="117">
        <f t="shared" si="0"/>
        <v>25</v>
      </c>
      <c r="K96" s="15">
        <f t="shared" si="0"/>
        <v>40</v>
      </c>
      <c r="L96" s="117">
        <f t="shared" si="0"/>
        <v>20</v>
      </c>
      <c r="M96" s="15">
        <f t="shared" si="0"/>
        <v>40</v>
      </c>
      <c r="N96" s="117">
        <f t="shared" si="0"/>
        <v>20</v>
      </c>
      <c r="O96" s="15">
        <f t="shared" si="0"/>
        <v>40</v>
      </c>
      <c r="P96" s="117">
        <f t="shared" si="0"/>
        <v>20</v>
      </c>
      <c r="Q96" s="15">
        <f t="shared" si="0"/>
        <v>200</v>
      </c>
      <c r="R96" s="117">
        <f t="shared" si="0"/>
        <v>40</v>
      </c>
      <c r="S96" s="15">
        <f t="shared" si="0"/>
        <v>50</v>
      </c>
      <c r="T96" s="117">
        <f t="shared" si="0"/>
        <v>40</v>
      </c>
      <c r="U96" s="15">
        <f t="shared" si="0"/>
        <v>25</v>
      </c>
      <c r="V96" s="117">
        <f t="shared" si="0"/>
        <v>40</v>
      </c>
      <c r="W96" s="15">
        <f t="shared" si="0"/>
        <v>25</v>
      </c>
      <c r="X96" s="117">
        <f t="shared" si="0"/>
        <v>100</v>
      </c>
      <c r="Y96" s="117">
        <f t="shared" si="0"/>
        <v>300</v>
      </c>
      <c r="Z96" s="117">
        <f t="shared" si="0"/>
        <v>100</v>
      </c>
      <c r="AA96" s="71"/>
    </row>
    <row r="97" spans="2:27" s="27" customFormat="1" ht="21" customHeight="1">
      <c r="F97" s="68" t="s">
        <v>31</v>
      </c>
      <c r="G97" s="15">
        <f t="shared" ref="G97:Z97" si="1">MIN(G15:G95)</f>
        <v>30</v>
      </c>
      <c r="H97" s="117">
        <f t="shared" si="1"/>
        <v>15</v>
      </c>
      <c r="I97" s="15">
        <f t="shared" si="1"/>
        <v>40</v>
      </c>
      <c r="J97" s="117">
        <f t="shared" si="1"/>
        <v>25</v>
      </c>
      <c r="K97" s="15">
        <f t="shared" si="1"/>
        <v>40</v>
      </c>
      <c r="L97" s="117">
        <f t="shared" si="1"/>
        <v>20</v>
      </c>
      <c r="M97" s="15">
        <f t="shared" si="1"/>
        <v>40</v>
      </c>
      <c r="N97" s="117">
        <f t="shared" si="1"/>
        <v>20</v>
      </c>
      <c r="O97" s="15">
        <f t="shared" si="1"/>
        <v>40</v>
      </c>
      <c r="P97" s="117">
        <f t="shared" si="1"/>
        <v>20</v>
      </c>
      <c r="Q97" s="15">
        <f t="shared" si="1"/>
        <v>200</v>
      </c>
      <c r="R97" s="117">
        <f t="shared" si="1"/>
        <v>40</v>
      </c>
      <c r="S97" s="15">
        <f t="shared" si="1"/>
        <v>50</v>
      </c>
      <c r="T97" s="117">
        <f t="shared" si="1"/>
        <v>40</v>
      </c>
      <c r="U97" s="15">
        <f t="shared" si="1"/>
        <v>25</v>
      </c>
      <c r="V97" s="117">
        <f t="shared" si="1"/>
        <v>40</v>
      </c>
      <c r="W97" s="15">
        <f t="shared" si="1"/>
        <v>25</v>
      </c>
      <c r="X97" s="117">
        <f t="shared" si="1"/>
        <v>100</v>
      </c>
      <c r="Y97" s="117">
        <f t="shared" si="1"/>
        <v>300</v>
      </c>
      <c r="Z97" s="117">
        <f t="shared" si="1"/>
        <v>100</v>
      </c>
      <c r="AA97" s="71"/>
    </row>
    <row r="98" spans="2:27" s="27" customFormat="1" ht="21" customHeight="1">
      <c r="F98" s="70" t="s">
        <v>33</v>
      </c>
      <c r="G98" s="15">
        <f t="shared" ref="G98:Z98" si="2">AVERAGE(G15:G95)</f>
        <v>30</v>
      </c>
      <c r="H98" s="117">
        <f t="shared" si="2"/>
        <v>15</v>
      </c>
      <c r="I98" s="15">
        <f t="shared" si="2"/>
        <v>40</v>
      </c>
      <c r="J98" s="117">
        <f t="shared" si="2"/>
        <v>25</v>
      </c>
      <c r="K98" s="15">
        <f t="shared" si="2"/>
        <v>40</v>
      </c>
      <c r="L98" s="117">
        <f t="shared" si="2"/>
        <v>20</v>
      </c>
      <c r="M98" s="15">
        <f t="shared" si="2"/>
        <v>40</v>
      </c>
      <c r="N98" s="117">
        <f t="shared" si="2"/>
        <v>20</v>
      </c>
      <c r="O98" s="15">
        <f t="shared" si="2"/>
        <v>40</v>
      </c>
      <c r="P98" s="117">
        <f t="shared" si="2"/>
        <v>20</v>
      </c>
      <c r="Q98" s="15">
        <f t="shared" si="2"/>
        <v>200</v>
      </c>
      <c r="R98" s="117">
        <f t="shared" si="2"/>
        <v>40</v>
      </c>
      <c r="S98" s="15">
        <f t="shared" si="2"/>
        <v>50</v>
      </c>
      <c r="T98" s="117">
        <f t="shared" si="2"/>
        <v>40</v>
      </c>
      <c r="U98" s="15">
        <f t="shared" si="2"/>
        <v>25</v>
      </c>
      <c r="V98" s="117">
        <f t="shared" si="2"/>
        <v>40</v>
      </c>
      <c r="W98" s="15">
        <f t="shared" si="2"/>
        <v>25</v>
      </c>
      <c r="X98" s="117">
        <f t="shared" si="2"/>
        <v>100</v>
      </c>
      <c r="Y98" s="117">
        <f t="shared" si="2"/>
        <v>300</v>
      </c>
      <c r="Z98" s="117">
        <f t="shared" si="2"/>
        <v>100</v>
      </c>
      <c r="AA98" s="71"/>
    </row>
    <row r="99" spans="2:27" s="27" customFormat="1" ht="21" customHeight="1">
      <c r="B99" s="31"/>
      <c r="D99" s="31"/>
      <c r="F99" s="70" t="s">
        <v>35</v>
      </c>
      <c r="G99" s="15" t="e">
        <f t="shared" ref="G99:Z99" si="3">STDEV(G15:G95)</f>
        <v>#DIV/0!</v>
      </c>
      <c r="H99" s="117" t="e">
        <f t="shared" si="3"/>
        <v>#DIV/0!</v>
      </c>
      <c r="I99" s="15" t="e">
        <f t="shared" si="3"/>
        <v>#DIV/0!</v>
      </c>
      <c r="J99" s="117" t="e">
        <f t="shared" si="3"/>
        <v>#DIV/0!</v>
      </c>
      <c r="K99" s="15" t="e">
        <f t="shared" si="3"/>
        <v>#DIV/0!</v>
      </c>
      <c r="L99" s="117" t="e">
        <f t="shared" si="3"/>
        <v>#DIV/0!</v>
      </c>
      <c r="M99" s="15" t="e">
        <f t="shared" si="3"/>
        <v>#DIV/0!</v>
      </c>
      <c r="N99" s="117" t="e">
        <f t="shared" si="3"/>
        <v>#DIV/0!</v>
      </c>
      <c r="O99" s="15" t="e">
        <f t="shared" si="3"/>
        <v>#DIV/0!</v>
      </c>
      <c r="P99" s="117" t="e">
        <f t="shared" si="3"/>
        <v>#DIV/0!</v>
      </c>
      <c r="Q99" s="15" t="e">
        <f t="shared" si="3"/>
        <v>#DIV/0!</v>
      </c>
      <c r="R99" s="117" t="e">
        <f t="shared" si="3"/>
        <v>#DIV/0!</v>
      </c>
      <c r="S99" s="15" t="e">
        <f t="shared" si="3"/>
        <v>#DIV/0!</v>
      </c>
      <c r="T99" s="117" t="e">
        <f t="shared" si="3"/>
        <v>#DIV/0!</v>
      </c>
      <c r="U99" s="15" t="e">
        <f t="shared" si="3"/>
        <v>#DIV/0!</v>
      </c>
      <c r="V99" s="117" t="e">
        <f t="shared" si="3"/>
        <v>#DIV/0!</v>
      </c>
      <c r="W99" s="15" t="e">
        <f t="shared" si="3"/>
        <v>#DIV/0!</v>
      </c>
      <c r="X99" s="117" t="e">
        <f t="shared" si="3"/>
        <v>#DIV/0!</v>
      </c>
      <c r="Y99" s="117" t="e">
        <f t="shared" si="3"/>
        <v>#DIV/0!</v>
      </c>
      <c r="Z99" s="117" t="e">
        <f t="shared" si="3"/>
        <v>#DIV/0!</v>
      </c>
      <c r="AA99" s="71"/>
    </row>
    <row r="100" spans="2:27" s="27" customFormat="1" ht="21" customHeight="1">
      <c r="D100" s="31"/>
      <c r="F100" s="300" t="s">
        <v>36</v>
      </c>
      <c r="G100" s="301"/>
      <c r="H100" s="301"/>
      <c r="I100" s="301"/>
      <c r="J100" s="301"/>
      <c r="K100" s="302"/>
      <c r="L100" s="303" t="s">
        <v>49</v>
      </c>
      <c r="M100" s="304"/>
      <c r="N100" s="304"/>
      <c r="O100" s="304"/>
      <c r="P100" s="304"/>
      <c r="Q100" s="305"/>
      <c r="R100" s="26"/>
      <c r="U100" s="72"/>
    </row>
    <row r="101" spans="2:27" s="27" customFormat="1" ht="21" customHeight="1">
      <c r="B101" s="73"/>
      <c r="F101" s="26" t="s">
        <v>37</v>
      </c>
      <c r="H101" s="28" t="s">
        <v>38</v>
      </c>
      <c r="J101" s="74" t="s">
        <v>39</v>
      </c>
      <c r="K101" s="72"/>
      <c r="L101" s="306" t="s">
        <v>50</v>
      </c>
      <c r="M101" s="306"/>
      <c r="N101" s="306" t="s">
        <v>51</v>
      </c>
      <c r="O101" s="306"/>
      <c r="P101" s="306" t="s">
        <v>52</v>
      </c>
      <c r="Q101" s="306"/>
      <c r="R101" s="75"/>
      <c r="U101" s="72"/>
    </row>
    <row r="102" spans="2:27" s="27" customFormat="1" ht="21" customHeight="1">
      <c r="C102" s="5"/>
      <c r="F102" s="26" t="s">
        <v>37</v>
      </c>
      <c r="H102" s="28" t="s">
        <v>38</v>
      </c>
      <c r="I102" s="31"/>
      <c r="J102" s="74" t="s">
        <v>40</v>
      </c>
      <c r="K102" s="72"/>
      <c r="L102" s="306" t="s">
        <v>53</v>
      </c>
      <c r="M102" s="306"/>
      <c r="N102" s="307"/>
      <c r="O102" s="308"/>
      <c r="P102" s="76"/>
      <c r="Q102" s="71"/>
      <c r="R102" s="26"/>
      <c r="U102" s="72"/>
    </row>
    <row r="103" spans="2:27" s="27" customFormat="1" ht="21" customHeight="1">
      <c r="F103" s="26" t="s">
        <v>37</v>
      </c>
      <c r="H103" s="28" t="s">
        <v>38</v>
      </c>
      <c r="I103" s="31"/>
      <c r="J103" s="74" t="s">
        <v>41</v>
      </c>
      <c r="K103" s="72"/>
      <c r="L103" s="306" t="s">
        <v>55</v>
      </c>
      <c r="M103" s="306"/>
      <c r="N103" s="307"/>
      <c r="O103" s="308"/>
      <c r="P103" s="76"/>
      <c r="Q103" s="71"/>
      <c r="R103" s="26"/>
      <c r="U103" s="72"/>
    </row>
    <row r="104" spans="2:27" s="27" customFormat="1" ht="21" customHeight="1">
      <c r="F104" s="26" t="s">
        <v>37</v>
      </c>
      <c r="H104" s="28" t="s">
        <v>38</v>
      </c>
      <c r="I104" s="31"/>
      <c r="J104" s="74" t="s">
        <v>43</v>
      </c>
      <c r="K104" s="72"/>
      <c r="L104" s="306" t="s">
        <v>57</v>
      </c>
      <c r="M104" s="306"/>
      <c r="N104" s="307"/>
      <c r="O104" s="308"/>
      <c r="P104" s="76"/>
      <c r="Q104" s="77"/>
      <c r="R104" s="78"/>
      <c r="S104" s="79"/>
      <c r="T104" s="79"/>
      <c r="U104" s="80"/>
    </row>
    <row r="105" spans="2:27" s="27" customFormat="1" ht="21" customHeight="1">
      <c r="F105" s="26" t="s">
        <v>37</v>
      </c>
      <c r="H105" s="28" t="s">
        <v>38</v>
      </c>
      <c r="I105" s="31"/>
      <c r="J105" s="74" t="s">
        <v>45</v>
      </c>
      <c r="K105" s="72"/>
      <c r="L105" s="306" t="s">
        <v>59</v>
      </c>
      <c r="M105" s="306"/>
      <c r="N105" s="307"/>
      <c r="O105" s="308"/>
      <c r="P105" s="76"/>
      <c r="Q105" s="77"/>
      <c r="R105" s="242" t="s">
        <v>30</v>
      </c>
      <c r="S105" s="237"/>
      <c r="T105" s="237"/>
      <c r="U105" s="243"/>
    </row>
    <row r="106" spans="2:27" s="27" customFormat="1" ht="21" customHeight="1">
      <c r="F106" s="26" t="s">
        <v>37</v>
      </c>
      <c r="H106" s="28" t="s">
        <v>38</v>
      </c>
      <c r="I106" s="31"/>
      <c r="J106" s="74" t="s">
        <v>47</v>
      </c>
      <c r="K106" s="72"/>
      <c r="L106" s="306" t="s">
        <v>61</v>
      </c>
      <c r="M106" s="306"/>
      <c r="N106" s="307"/>
      <c r="O106" s="308"/>
      <c r="P106" s="76"/>
      <c r="Q106" s="77"/>
      <c r="R106" s="242" t="s">
        <v>75</v>
      </c>
      <c r="S106" s="237"/>
      <c r="T106" s="237"/>
      <c r="U106" s="243"/>
    </row>
    <row r="107" spans="2:27" s="27" customFormat="1" ht="21" customHeight="1">
      <c r="F107" s="26" t="s">
        <v>37</v>
      </c>
      <c r="H107" s="28" t="s">
        <v>38</v>
      </c>
      <c r="J107" s="74" t="s">
        <v>48</v>
      </c>
      <c r="K107" s="72"/>
      <c r="L107" s="306" t="s">
        <v>63</v>
      </c>
      <c r="M107" s="306"/>
      <c r="N107" s="307"/>
      <c r="O107" s="308"/>
      <c r="P107" s="76"/>
      <c r="Q107" s="77"/>
      <c r="R107" s="279" t="s">
        <v>76</v>
      </c>
      <c r="S107" s="280"/>
      <c r="T107" s="280"/>
      <c r="U107" s="281"/>
    </row>
    <row r="108" spans="2:27" s="27" customFormat="1" ht="21" customHeight="1">
      <c r="B108" s="73"/>
      <c r="F108" s="81"/>
      <c r="G108" s="82"/>
      <c r="H108" s="82"/>
      <c r="I108" s="82"/>
      <c r="J108" s="82"/>
      <c r="K108" s="83"/>
      <c r="L108" s="306" t="s">
        <v>64</v>
      </c>
      <c r="M108" s="306"/>
      <c r="N108" s="307"/>
      <c r="O108" s="308"/>
      <c r="P108" s="76"/>
      <c r="Q108" s="77"/>
      <c r="R108" s="312" t="s">
        <v>46</v>
      </c>
      <c r="S108" s="313"/>
      <c r="T108" s="313"/>
      <c r="U108" s="314"/>
    </row>
    <row r="109" spans="2:27" s="27" customFormat="1" ht="21" customHeight="1">
      <c r="B109" s="73"/>
      <c r="F109" s="73"/>
      <c r="L109" s="31"/>
      <c r="M109" s="31"/>
      <c r="N109" s="31"/>
      <c r="O109" s="31"/>
      <c r="P109" s="31"/>
      <c r="R109" s="31"/>
      <c r="S109" s="31"/>
      <c r="T109" s="31"/>
      <c r="U109" s="31"/>
    </row>
    <row r="110" spans="2:27" s="6" customFormat="1" ht="21.75" customHeight="1">
      <c r="B110" s="14"/>
      <c r="C110" s="84"/>
      <c r="D110" s="67"/>
      <c r="E110" s="85"/>
      <c r="F110" s="27"/>
      <c r="G110" s="309" t="s">
        <v>77</v>
      </c>
      <c r="H110" s="309"/>
      <c r="I110" s="309"/>
      <c r="J110" s="309"/>
      <c r="K110" s="27"/>
      <c r="L110" s="27"/>
      <c r="M110" s="310" t="s">
        <v>78</v>
      </c>
      <c r="N110" s="310"/>
      <c r="O110" s="310"/>
      <c r="P110" s="310"/>
      <c r="Q110" s="27"/>
      <c r="R110" s="311" t="s">
        <v>79</v>
      </c>
      <c r="S110" s="311"/>
      <c r="T110" s="311"/>
      <c r="U110" s="311"/>
    </row>
    <row r="111" spans="2:27" s="6" customFormat="1" ht="21.75" customHeight="1">
      <c r="B111" s="14"/>
      <c r="C111" s="84"/>
      <c r="D111" s="67"/>
      <c r="E111" s="85"/>
      <c r="F111" s="27"/>
      <c r="G111" s="86">
        <v>0</v>
      </c>
      <c r="H111" s="86" t="s">
        <v>80</v>
      </c>
      <c r="I111" s="86">
        <v>49.99</v>
      </c>
      <c r="J111" s="86"/>
      <c r="K111" s="27"/>
      <c r="L111" s="27"/>
      <c r="M111" s="87">
        <v>0</v>
      </c>
      <c r="N111" s="87" t="s">
        <v>80</v>
      </c>
      <c r="O111" s="87">
        <v>49.99</v>
      </c>
      <c r="P111" s="87"/>
      <c r="Q111" s="27"/>
      <c r="R111" s="88">
        <v>0</v>
      </c>
      <c r="S111" s="88" t="s">
        <v>80</v>
      </c>
      <c r="T111" s="88">
        <v>54.99</v>
      </c>
      <c r="U111" s="88"/>
    </row>
    <row r="112" spans="2:27" s="6" customFormat="1" ht="21.75" customHeight="1">
      <c r="B112" s="14"/>
      <c r="C112" s="89"/>
      <c r="D112" s="90"/>
      <c r="E112" s="91"/>
      <c r="F112" s="27"/>
      <c r="G112" s="86">
        <v>50</v>
      </c>
      <c r="H112" s="86" t="s">
        <v>64</v>
      </c>
      <c r="I112" s="92">
        <v>54.99</v>
      </c>
      <c r="J112" s="93"/>
      <c r="K112" s="27"/>
      <c r="L112" s="27"/>
      <c r="M112" s="87">
        <v>50</v>
      </c>
      <c r="N112" s="87" t="s">
        <v>64</v>
      </c>
      <c r="O112" s="94">
        <v>54.99</v>
      </c>
      <c r="P112" s="95"/>
      <c r="Q112" s="27"/>
      <c r="R112" s="96">
        <v>55</v>
      </c>
      <c r="S112" s="96" t="s">
        <v>64</v>
      </c>
      <c r="T112" s="97">
        <v>59.99</v>
      </c>
      <c r="U112" s="98"/>
    </row>
    <row r="113" spans="2:23" s="6" customFormat="1" ht="25.5" customHeight="1">
      <c r="B113" s="99"/>
      <c r="C113" s="99"/>
      <c r="D113" s="99"/>
      <c r="F113" s="27"/>
      <c r="G113" s="86">
        <v>55</v>
      </c>
      <c r="H113" s="86" t="s">
        <v>63</v>
      </c>
      <c r="I113" s="92">
        <v>59.99</v>
      </c>
      <c r="J113" s="93"/>
      <c r="K113" s="27"/>
      <c r="M113" s="87">
        <v>55</v>
      </c>
      <c r="N113" s="87" t="s">
        <v>63</v>
      </c>
      <c r="O113" s="94">
        <v>59.99</v>
      </c>
      <c r="P113" s="95"/>
      <c r="Q113" s="27"/>
      <c r="R113" s="96">
        <v>60</v>
      </c>
      <c r="S113" s="96" t="s">
        <v>63</v>
      </c>
      <c r="T113" s="97">
        <v>64.989999999999995</v>
      </c>
      <c r="U113" s="98"/>
    </row>
    <row r="114" spans="2:23" s="27" customFormat="1" ht="21.95" customHeight="1">
      <c r="G114" s="86">
        <v>60</v>
      </c>
      <c r="H114" s="86" t="s">
        <v>61</v>
      </c>
      <c r="I114" s="92">
        <v>64.989999999999995</v>
      </c>
      <c r="J114" s="93"/>
      <c r="M114" s="87">
        <v>60</v>
      </c>
      <c r="N114" s="87" t="s">
        <v>61</v>
      </c>
      <c r="O114" s="94">
        <v>64.989999999999995</v>
      </c>
      <c r="P114" s="95"/>
      <c r="R114" s="96">
        <v>65</v>
      </c>
      <c r="S114" s="96" t="s">
        <v>61</v>
      </c>
      <c r="T114" s="97">
        <v>69.989999999999995</v>
      </c>
      <c r="U114" s="98"/>
    </row>
    <row r="115" spans="2:23" s="27" customFormat="1" ht="21.95" customHeight="1">
      <c r="G115" s="86">
        <v>65</v>
      </c>
      <c r="H115" s="86" t="s">
        <v>59</v>
      </c>
      <c r="I115" s="92">
        <v>69.989999999999995</v>
      </c>
      <c r="J115" s="93"/>
      <c r="M115" s="87">
        <v>65</v>
      </c>
      <c r="N115" s="87" t="s">
        <v>59</v>
      </c>
      <c r="O115" s="94">
        <v>69.989999999999995</v>
      </c>
      <c r="P115" s="95"/>
      <c r="R115" s="96">
        <v>70</v>
      </c>
      <c r="S115" s="96" t="s">
        <v>59</v>
      </c>
      <c r="T115" s="97">
        <v>74.989999999999995</v>
      </c>
      <c r="U115" s="98"/>
    </row>
    <row r="116" spans="2:23" s="27" customFormat="1" ht="21.95" customHeight="1">
      <c r="G116" s="86">
        <v>70</v>
      </c>
      <c r="H116" s="86" t="s">
        <v>57</v>
      </c>
      <c r="I116" s="92">
        <v>74.989999999999995</v>
      </c>
      <c r="J116" s="93"/>
      <c r="M116" s="87">
        <v>70</v>
      </c>
      <c r="N116" s="87" t="s">
        <v>57</v>
      </c>
      <c r="O116" s="94">
        <v>74.989999999999995</v>
      </c>
      <c r="P116" s="95"/>
      <c r="R116" s="96">
        <v>75</v>
      </c>
      <c r="S116" s="96" t="s">
        <v>57</v>
      </c>
      <c r="T116" s="97">
        <v>79.989999999999995</v>
      </c>
      <c r="U116" s="98"/>
    </row>
    <row r="117" spans="2:23" s="27" customFormat="1" ht="21.95" customHeight="1">
      <c r="B117" s="31"/>
      <c r="D117" s="31"/>
      <c r="G117" s="86">
        <v>75</v>
      </c>
      <c r="H117" s="86" t="s">
        <v>55</v>
      </c>
      <c r="I117" s="92">
        <v>79.989999999999995</v>
      </c>
      <c r="J117" s="93"/>
      <c r="M117" s="87">
        <v>75</v>
      </c>
      <c r="N117" s="87" t="s">
        <v>55</v>
      </c>
      <c r="O117" s="94">
        <v>79.989999999999995</v>
      </c>
      <c r="P117" s="95"/>
      <c r="Q117" s="35"/>
      <c r="R117" s="96">
        <v>80</v>
      </c>
      <c r="S117" s="96" t="s">
        <v>55</v>
      </c>
      <c r="T117" s="97">
        <v>84.99</v>
      </c>
      <c r="U117" s="98"/>
      <c r="V117" s="73"/>
    </row>
    <row r="118" spans="2:23" s="27" customFormat="1" ht="21.95" customHeight="1">
      <c r="B118" s="73"/>
      <c r="D118" s="31"/>
      <c r="G118" s="86">
        <v>80</v>
      </c>
      <c r="H118" s="86" t="s">
        <v>53</v>
      </c>
      <c r="I118" s="92">
        <v>100</v>
      </c>
      <c r="J118" s="93"/>
      <c r="M118" s="87">
        <v>80</v>
      </c>
      <c r="N118" s="87" t="s">
        <v>53</v>
      </c>
      <c r="O118" s="94">
        <v>100</v>
      </c>
      <c r="P118" s="95"/>
      <c r="Q118" s="100"/>
      <c r="R118" s="96">
        <v>85</v>
      </c>
      <c r="S118" s="96" t="s">
        <v>53</v>
      </c>
      <c r="T118" s="97">
        <v>100</v>
      </c>
      <c r="U118" s="98"/>
      <c r="V118" s="73"/>
      <c r="W118" s="31"/>
    </row>
    <row r="119" spans="2:23" s="27" customFormat="1" ht="21.95" customHeight="1">
      <c r="C119" s="73"/>
      <c r="D119" s="73"/>
      <c r="E119" s="73"/>
      <c r="F119" s="73"/>
      <c r="G119" s="31"/>
      <c r="H119" s="31"/>
    </row>
    <row r="120" spans="2:23" s="27" customFormat="1" ht="21.95" customHeight="1">
      <c r="C120" s="35"/>
      <c r="D120" s="35"/>
      <c r="E120" s="35"/>
      <c r="F120" s="35"/>
      <c r="G120" s="237"/>
      <c r="H120" s="237"/>
    </row>
  </sheetData>
  <mergeCells count="62">
    <mergeCell ref="G120:H120"/>
    <mergeCell ref="L107:M107"/>
    <mergeCell ref="N107:O107"/>
    <mergeCell ref="R107:U107"/>
    <mergeCell ref="L108:M108"/>
    <mergeCell ref="N108:O108"/>
    <mergeCell ref="R108:U108"/>
    <mergeCell ref="L106:M106"/>
    <mergeCell ref="N106:O106"/>
    <mergeCell ref="R106:U106"/>
    <mergeCell ref="G110:J110"/>
    <mergeCell ref="M110:P110"/>
    <mergeCell ref="R110:U110"/>
    <mergeCell ref="L104:M104"/>
    <mergeCell ref="N104:O104"/>
    <mergeCell ref="L105:M105"/>
    <mergeCell ref="N105:O105"/>
    <mergeCell ref="R105:U105"/>
    <mergeCell ref="F100:K100"/>
    <mergeCell ref="L100:Q100"/>
    <mergeCell ref="L102:M102"/>
    <mergeCell ref="N102:O102"/>
    <mergeCell ref="L103:M103"/>
    <mergeCell ref="N103:O103"/>
    <mergeCell ref="L101:M101"/>
    <mergeCell ref="N101:O101"/>
    <mergeCell ref="P101:Q101"/>
    <mergeCell ref="B4:I4"/>
    <mergeCell ref="B5:I5"/>
    <mergeCell ref="B6:I6"/>
    <mergeCell ref="B7:I7"/>
    <mergeCell ref="B8:I8"/>
    <mergeCell ref="B10:B14"/>
    <mergeCell ref="C10:C14"/>
    <mergeCell ref="D10:F14"/>
    <mergeCell ref="G10:Q10"/>
    <mergeCell ref="R10:X10"/>
    <mergeCell ref="G13:H13"/>
    <mergeCell ref="I13:J13"/>
    <mergeCell ref="K13:L13"/>
    <mergeCell ref="M13:N13"/>
    <mergeCell ref="O13:P13"/>
    <mergeCell ref="R13:S13"/>
    <mergeCell ref="T13:U13"/>
    <mergeCell ref="V13:W13"/>
    <mergeCell ref="Q13:Q14"/>
    <mergeCell ref="X13:X14"/>
    <mergeCell ref="Z10:Z14"/>
    <mergeCell ref="AA10:AA14"/>
    <mergeCell ref="G11:L11"/>
    <mergeCell ref="M11:P11"/>
    <mergeCell ref="Q11:Q12"/>
    <mergeCell ref="R11:W11"/>
    <mergeCell ref="X11:X12"/>
    <mergeCell ref="G12:J12"/>
    <mergeCell ref="K12:L12"/>
    <mergeCell ref="M12:N12"/>
    <mergeCell ref="O12:P12"/>
    <mergeCell ref="R12:S12"/>
    <mergeCell ref="T12:U12"/>
    <mergeCell ref="V12:W12"/>
    <mergeCell ref="Y10:Y14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I99"/>
  <sheetViews>
    <sheetView topLeftCell="A66" zoomScale="70" zoomScaleNormal="70" workbookViewId="0">
      <selection activeCell="C98" sqref="C98"/>
    </sheetView>
  </sheetViews>
  <sheetFormatPr defaultColWidth="9.140625" defaultRowHeight="24"/>
  <cols>
    <col min="1" max="1" width="9.140625" style="1"/>
    <col min="2" max="2" width="11.140625" style="1" customWidth="1"/>
    <col min="3" max="3" width="29.140625" style="1" customWidth="1"/>
    <col min="4" max="4" width="7.85546875" style="1" bestFit="1" customWidth="1"/>
    <col min="5" max="5" width="13" style="1" bestFit="1" customWidth="1"/>
    <col min="6" max="6" width="14" style="1" customWidth="1"/>
    <col min="7" max="29" width="12.85546875" style="1" customWidth="1"/>
    <col min="30" max="16384" width="9.140625" style="1"/>
  </cols>
  <sheetData>
    <row r="2" spans="2:35" s="6" customFormat="1" ht="21" customHeight="1"/>
    <row r="3" spans="2:35" s="6" customFormat="1" ht="21" customHeight="1"/>
    <row r="4" spans="2:35" s="6" customFormat="1" ht="21" customHeight="1"/>
    <row r="5" spans="2:35" s="6" customFormat="1" ht="21" customHeight="1">
      <c r="B5" s="236" t="s">
        <v>4</v>
      </c>
      <c r="C5" s="236"/>
      <c r="D5" s="236"/>
      <c r="E5" s="236"/>
      <c r="F5" s="236"/>
      <c r="G5" s="236"/>
      <c r="H5" s="236"/>
      <c r="I5" s="236"/>
    </row>
    <row r="6" spans="2:35" s="6" customFormat="1" ht="21" customHeight="1">
      <c r="B6" s="236" t="s">
        <v>414</v>
      </c>
      <c r="C6" s="236"/>
      <c r="D6" s="236"/>
      <c r="E6" s="236"/>
      <c r="F6" s="236"/>
      <c r="G6" s="236"/>
      <c r="H6" s="236"/>
      <c r="I6" s="236"/>
    </row>
    <row r="7" spans="2:35" s="6" customFormat="1" ht="21" customHeight="1">
      <c r="B7" s="237" t="s">
        <v>401</v>
      </c>
      <c r="C7" s="237"/>
      <c r="D7" s="237"/>
      <c r="E7" s="237"/>
      <c r="F7" s="237"/>
      <c r="G7" s="237"/>
      <c r="H7" s="237"/>
      <c r="I7" s="237"/>
    </row>
    <row r="8" spans="2:35" s="6" customFormat="1" ht="21" customHeight="1">
      <c r="B8" s="237" t="s">
        <v>400</v>
      </c>
      <c r="C8" s="237"/>
      <c r="D8" s="237"/>
      <c r="E8" s="237"/>
      <c r="F8" s="237"/>
      <c r="G8" s="237"/>
      <c r="H8" s="237"/>
      <c r="I8" s="237"/>
    </row>
    <row r="9" spans="2:35" s="6" customFormat="1" ht="21" customHeight="1">
      <c r="B9" s="237" t="s">
        <v>6</v>
      </c>
      <c r="C9" s="237"/>
      <c r="D9" s="237"/>
      <c r="E9" s="237"/>
      <c r="F9" s="237"/>
      <c r="G9" s="237"/>
      <c r="H9" s="237"/>
      <c r="I9" s="237"/>
    </row>
    <row r="10" spans="2:35" s="6" customFormat="1" ht="21" customHeight="1"/>
    <row r="11" spans="2:35" s="6" customFormat="1" ht="21" customHeight="1">
      <c r="B11" s="322" t="s">
        <v>72</v>
      </c>
      <c r="C11" s="322" t="s">
        <v>3</v>
      </c>
      <c r="D11" s="322" t="s">
        <v>21</v>
      </c>
      <c r="E11" s="322"/>
      <c r="F11" s="322"/>
      <c r="G11" s="326" t="s">
        <v>402</v>
      </c>
      <c r="H11" s="326"/>
      <c r="I11" s="326"/>
      <c r="J11" s="326"/>
      <c r="K11" s="326"/>
      <c r="L11" s="326"/>
      <c r="M11" s="326"/>
      <c r="N11" s="326"/>
      <c r="O11" s="326"/>
      <c r="P11" s="326" t="s">
        <v>403</v>
      </c>
      <c r="Q11" s="326"/>
      <c r="R11" s="326"/>
      <c r="S11" s="326"/>
      <c r="T11" s="326"/>
      <c r="U11" s="326"/>
      <c r="V11" s="326"/>
      <c r="W11" s="326"/>
      <c r="X11" s="326"/>
      <c r="Y11" s="315" t="s">
        <v>404</v>
      </c>
      <c r="Z11" s="316"/>
      <c r="AA11" s="316"/>
      <c r="AB11" s="316"/>
      <c r="AC11" s="316"/>
      <c r="AD11" s="316"/>
      <c r="AE11" s="316"/>
      <c r="AF11" s="316"/>
      <c r="AG11" s="317"/>
      <c r="AH11" s="318" t="s">
        <v>50</v>
      </c>
      <c r="AI11" s="318" t="s">
        <v>2</v>
      </c>
    </row>
    <row r="12" spans="2:35" s="65" customFormat="1">
      <c r="B12" s="322"/>
      <c r="C12" s="322"/>
      <c r="D12" s="322"/>
      <c r="E12" s="322"/>
      <c r="F12" s="322"/>
      <c r="G12" s="323" t="s">
        <v>81</v>
      </c>
      <c r="H12" s="324"/>
      <c r="I12" s="324"/>
      <c r="J12" s="325"/>
      <c r="K12" s="321" t="s">
        <v>82</v>
      </c>
      <c r="L12" s="321"/>
      <c r="M12" s="321" t="s">
        <v>83</v>
      </c>
      <c r="N12" s="321"/>
      <c r="O12" s="112" t="s">
        <v>402</v>
      </c>
      <c r="P12" s="323" t="s">
        <v>81</v>
      </c>
      <c r="Q12" s="324"/>
      <c r="R12" s="324"/>
      <c r="S12" s="325"/>
      <c r="T12" s="321" t="s">
        <v>82</v>
      </c>
      <c r="U12" s="321"/>
      <c r="V12" s="321" t="s">
        <v>83</v>
      </c>
      <c r="W12" s="321"/>
      <c r="X12" s="112" t="s">
        <v>403</v>
      </c>
      <c r="Y12" s="323" t="s">
        <v>81</v>
      </c>
      <c r="Z12" s="324"/>
      <c r="AA12" s="324"/>
      <c r="AB12" s="325"/>
      <c r="AC12" s="321" t="s">
        <v>82</v>
      </c>
      <c r="AD12" s="321"/>
      <c r="AE12" s="321" t="s">
        <v>83</v>
      </c>
      <c r="AF12" s="321"/>
      <c r="AG12" s="322" t="s">
        <v>73</v>
      </c>
      <c r="AH12" s="319"/>
      <c r="AI12" s="319"/>
    </row>
    <row r="13" spans="2:35" s="65" customFormat="1">
      <c r="B13" s="322"/>
      <c r="C13" s="322"/>
      <c r="D13" s="322"/>
      <c r="E13" s="322"/>
      <c r="F13" s="322"/>
      <c r="G13" s="321" t="s">
        <v>405</v>
      </c>
      <c r="H13" s="321"/>
      <c r="I13" s="321" t="s">
        <v>406</v>
      </c>
      <c r="J13" s="321"/>
      <c r="K13" s="321" t="s">
        <v>407</v>
      </c>
      <c r="L13" s="321"/>
      <c r="M13" s="321" t="s">
        <v>408</v>
      </c>
      <c r="N13" s="321"/>
      <c r="O13" s="112" t="s">
        <v>73</v>
      </c>
      <c r="P13" s="321" t="s">
        <v>405</v>
      </c>
      <c r="Q13" s="321"/>
      <c r="R13" s="321" t="s">
        <v>406</v>
      </c>
      <c r="S13" s="321"/>
      <c r="T13" s="321" t="s">
        <v>407</v>
      </c>
      <c r="U13" s="321"/>
      <c r="V13" s="321" t="s">
        <v>408</v>
      </c>
      <c r="W13" s="321"/>
      <c r="X13" s="112" t="s">
        <v>73</v>
      </c>
      <c r="Y13" s="321" t="s">
        <v>405</v>
      </c>
      <c r="Z13" s="321"/>
      <c r="AA13" s="321" t="s">
        <v>406</v>
      </c>
      <c r="AB13" s="321"/>
      <c r="AC13" s="321" t="s">
        <v>407</v>
      </c>
      <c r="AD13" s="321"/>
      <c r="AE13" s="321" t="s">
        <v>408</v>
      </c>
      <c r="AF13" s="321"/>
      <c r="AG13" s="322"/>
      <c r="AH13" s="319"/>
      <c r="AI13" s="319"/>
    </row>
    <row r="14" spans="2:35" s="65" customFormat="1">
      <c r="B14" s="322"/>
      <c r="C14" s="322"/>
      <c r="D14" s="322"/>
      <c r="E14" s="322"/>
      <c r="F14" s="322"/>
      <c r="G14" s="113">
        <v>0.3</v>
      </c>
      <c r="H14" s="113">
        <v>1</v>
      </c>
      <c r="I14" s="113">
        <v>0.4</v>
      </c>
      <c r="J14" s="113">
        <v>1</v>
      </c>
      <c r="K14" s="113">
        <v>0.2</v>
      </c>
      <c r="L14" s="113">
        <v>1</v>
      </c>
      <c r="M14" s="113">
        <v>0.1</v>
      </c>
      <c r="N14" s="113">
        <v>1</v>
      </c>
      <c r="O14" s="113">
        <v>1</v>
      </c>
      <c r="P14" s="113">
        <v>0.3</v>
      </c>
      <c r="Q14" s="113">
        <v>1</v>
      </c>
      <c r="R14" s="113">
        <v>0.4</v>
      </c>
      <c r="S14" s="113">
        <v>1</v>
      </c>
      <c r="T14" s="113">
        <v>0.2</v>
      </c>
      <c r="U14" s="113">
        <v>1</v>
      </c>
      <c r="V14" s="113">
        <v>0.1</v>
      </c>
      <c r="W14" s="113">
        <v>1</v>
      </c>
      <c r="X14" s="113">
        <v>1</v>
      </c>
      <c r="Y14" s="113">
        <v>0.3</v>
      </c>
      <c r="Z14" s="113">
        <v>1</v>
      </c>
      <c r="AA14" s="113">
        <v>0.4</v>
      </c>
      <c r="AB14" s="113">
        <v>1</v>
      </c>
      <c r="AC14" s="113">
        <v>0.2</v>
      </c>
      <c r="AD14" s="113">
        <v>1</v>
      </c>
      <c r="AE14" s="113">
        <v>0.1</v>
      </c>
      <c r="AF14" s="113">
        <v>1</v>
      </c>
      <c r="AG14" s="113">
        <v>1</v>
      </c>
      <c r="AH14" s="320"/>
      <c r="AI14" s="320"/>
    </row>
    <row r="15" spans="2:35">
      <c r="B15" s="7">
        <v>1</v>
      </c>
      <c r="C15" s="105">
        <v>67107301001</v>
      </c>
      <c r="D15" s="106" t="s">
        <v>0</v>
      </c>
      <c r="E15" s="107" t="s">
        <v>96</v>
      </c>
      <c r="F15" s="108" t="s">
        <v>97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2:35">
      <c r="B16" s="7">
        <v>2</v>
      </c>
      <c r="C16" s="105">
        <v>67107301002</v>
      </c>
      <c r="D16" s="109" t="s">
        <v>0</v>
      </c>
      <c r="E16" s="110" t="s">
        <v>98</v>
      </c>
      <c r="F16" s="111" t="s">
        <v>99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2:35">
      <c r="B17" s="7">
        <v>3</v>
      </c>
      <c r="C17" s="105">
        <v>67107301003</v>
      </c>
      <c r="D17" s="109" t="s">
        <v>0</v>
      </c>
      <c r="E17" s="110" t="s">
        <v>100</v>
      </c>
      <c r="F17" s="111" t="s">
        <v>101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2:35">
      <c r="B18" s="7">
        <v>4</v>
      </c>
      <c r="C18" s="105">
        <v>67107301004</v>
      </c>
      <c r="D18" s="109" t="s">
        <v>0</v>
      </c>
      <c r="E18" s="110" t="s">
        <v>102</v>
      </c>
      <c r="F18" s="111" t="s">
        <v>103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2:35">
      <c r="B19" s="7">
        <v>5</v>
      </c>
      <c r="C19" s="105">
        <v>67107301005</v>
      </c>
      <c r="D19" s="109" t="s">
        <v>0</v>
      </c>
      <c r="E19" s="110" t="s">
        <v>104</v>
      </c>
      <c r="F19" s="111" t="s">
        <v>105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2:35">
      <c r="B20" s="7">
        <v>6</v>
      </c>
      <c r="C20" s="105">
        <v>67107301006</v>
      </c>
      <c r="D20" s="109" t="s">
        <v>0</v>
      </c>
      <c r="E20" s="110" t="s">
        <v>106</v>
      </c>
      <c r="F20" s="111" t="s">
        <v>107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2:35">
      <c r="B21" s="7">
        <v>7</v>
      </c>
      <c r="C21" s="105">
        <v>67107301007</v>
      </c>
      <c r="D21" s="109" t="s">
        <v>0</v>
      </c>
      <c r="E21" s="110" t="s">
        <v>108</v>
      </c>
      <c r="F21" s="111" t="s">
        <v>109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2:35">
      <c r="B22" s="7">
        <v>8</v>
      </c>
      <c r="C22" s="105">
        <v>67107301008</v>
      </c>
      <c r="D22" s="109" t="s">
        <v>0</v>
      </c>
      <c r="E22" s="110" t="s">
        <v>108</v>
      </c>
      <c r="F22" s="111" t="s">
        <v>110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2:35">
      <c r="B23" s="7">
        <v>9</v>
      </c>
      <c r="C23" s="105">
        <v>67107301009</v>
      </c>
      <c r="D23" s="109" t="s">
        <v>0</v>
      </c>
      <c r="E23" s="110" t="s">
        <v>111</v>
      </c>
      <c r="F23" s="111" t="s">
        <v>112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2:35">
      <c r="B24" s="7">
        <v>10</v>
      </c>
      <c r="C24" s="105">
        <v>67107301010</v>
      </c>
      <c r="D24" s="109" t="s">
        <v>0</v>
      </c>
      <c r="E24" s="110" t="s">
        <v>113</v>
      </c>
      <c r="F24" s="111" t="s">
        <v>114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2:35">
      <c r="B25" s="7">
        <v>11</v>
      </c>
      <c r="C25" s="105">
        <v>67107301011</v>
      </c>
      <c r="D25" s="109" t="s">
        <v>1</v>
      </c>
      <c r="E25" s="110" t="s">
        <v>115</v>
      </c>
      <c r="F25" s="111" t="s">
        <v>116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2:35">
      <c r="B26" s="7">
        <v>12</v>
      </c>
      <c r="C26" s="105">
        <v>67107301012</v>
      </c>
      <c r="D26" s="109" t="s">
        <v>0</v>
      </c>
      <c r="E26" s="110" t="s">
        <v>7</v>
      </c>
      <c r="F26" s="111" t="s">
        <v>117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9"/>
      <c r="AB26" s="9"/>
      <c r="AC26" s="9"/>
      <c r="AD26" s="9"/>
      <c r="AE26" s="9"/>
      <c r="AF26" s="9"/>
      <c r="AG26" s="9"/>
      <c r="AH26" s="9"/>
      <c r="AI26" s="9"/>
    </row>
    <row r="27" spans="2:35">
      <c r="B27" s="7">
        <v>13</v>
      </c>
      <c r="C27" s="105">
        <v>67107301013</v>
      </c>
      <c r="D27" s="109" t="s">
        <v>0</v>
      </c>
      <c r="E27" s="110" t="s">
        <v>7</v>
      </c>
      <c r="F27" s="111" t="s">
        <v>118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8"/>
      <c r="T27" s="8"/>
      <c r="U27" s="8"/>
      <c r="V27" s="8"/>
      <c r="W27" s="8"/>
      <c r="X27" s="8"/>
      <c r="Y27" s="8"/>
      <c r="Z27" s="8"/>
      <c r="AA27" s="9"/>
      <c r="AB27" s="9"/>
      <c r="AC27" s="9"/>
      <c r="AD27" s="9"/>
      <c r="AE27" s="9"/>
      <c r="AF27" s="9"/>
      <c r="AG27" s="9"/>
      <c r="AH27" s="9"/>
      <c r="AI27" s="9"/>
    </row>
    <row r="28" spans="2:35">
      <c r="B28" s="7">
        <v>14</v>
      </c>
      <c r="C28" s="105">
        <v>67107301014</v>
      </c>
      <c r="D28" s="109" t="s">
        <v>0</v>
      </c>
      <c r="E28" s="110" t="s">
        <v>119</v>
      </c>
      <c r="F28" s="111" t="s">
        <v>120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8"/>
      <c r="T28" s="8"/>
      <c r="U28" s="8"/>
      <c r="V28" s="8"/>
      <c r="W28" s="8"/>
      <c r="X28" s="8"/>
      <c r="Y28" s="8"/>
      <c r="Z28" s="8"/>
      <c r="AA28" s="9"/>
      <c r="AB28" s="9"/>
      <c r="AC28" s="9"/>
      <c r="AD28" s="9"/>
      <c r="AE28" s="9"/>
      <c r="AF28" s="9"/>
      <c r="AG28" s="9"/>
      <c r="AH28" s="9"/>
      <c r="AI28" s="9"/>
    </row>
    <row r="29" spans="2:35">
      <c r="B29" s="7">
        <v>15</v>
      </c>
      <c r="C29" s="105">
        <v>67107301015</v>
      </c>
      <c r="D29" s="109" t="s">
        <v>0</v>
      </c>
      <c r="E29" s="110" t="s">
        <v>121</v>
      </c>
      <c r="F29" s="111" t="s">
        <v>122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8"/>
      <c r="Y29" s="8"/>
      <c r="Z29" s="8"/>
      <c r="AA29" s="9"/>
      <c r="AB29" s="9"/>
      <c r="AC29" s="9"/>
      <c r="AD29" s="9"/>
      <c r="AE29" s="9"/>
      <c r="AF29" s="9"/>
      <c r="AG29" s="9"/>
      <c r="AH29" s="9"/>
      <c r="AI29" s="9"/>
    </row>
    <row r="30" spans="2:35">
      <c r="B30" s="7">
        <v>16</v>
      </c>
      <c r="C30" s="105">
        <v>67107301016</v>
      </c>
      <c r="D30" s="109" t="s">
        <v>0</v>
      </c>
      <c r="E30" s="110" t="s">
        <v>123</v>
      </c>
      <c r="F30" s="111" t="s">
        <v>124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  <c r="T30" s="10"/>
      <c r="U30" s="10"/>
      <c r="V30" s="10"/>
      <c r="W30" s="10"/>
      <c r="X30" s="10"/>
      <c r="Y30" s="10"/>
      <c r="Z30" s="10"/>
      <c r="AA30" s="9"/>
      <c r="AB30" s="9"/>
      <c r="AC30" s="9"/>
      <c r="AD30" s="9"/>
      <c r="AE30" s="9"/>
      <c r="AF30" s="9"/>
      <c r="AG30" s="9"/>
      <c r="AH30" s="9"/>
      <c r="AI30" s="9"/>
    </row>
    <row r="31" spans="2:35">
      <c r="B31" s="7">
        <v>17</v>
      </c>
      <c r="C31" s="105">
        <v>67107301017</v>
      </c>
      <c r="D31" s="109" t="s">
        <v>0</v>
      </c>
      <c r="E31" s="110" t="s">
        <v>125</v>
      </c>
      <c r="F31" s="111" t="s">
        <v>126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10"/>
      <c r="U31" s="10"/>
      <c r="V31" s="10"/>
      <c r="W31" s="10"/>
      <c r="X31" s="10"/>
      <c r="Y31" s="10"/>
      <c r="Z31" s="10"/>
      <c r="AA31" s="9"/>
      <c r="AB31" s="9"/>
      <c r="AC31" s="9"/>
      <c r="AD31" s="9"/>
      <c r="AE31" s="9"/>
      <c r="AF31" s="9"/>
      <c r="AG31" s="9"/>
      <c r="AH31" s="9"/>
      <c r="AI31" s="9"/>
    </row>
    <row r="32" spans="2:35">
      <c r="B32" s="7">
        <v>18</v>
      </c>
      <c r="C32" s="105">
        <v>67107301018</v>
      </c>
      <c r="D32" s="109" t="s">
        <v>0</v>
      </c>
      <c r="E32" s="110" t="s">
        <v>127</v>
      </c>
      <c r="F32" s="111" t="s">
        <v>128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0"/>
      <c r="T32" s="10"/>
      <c r="U32" s="10"/>
      <c r="V32" s="10"/>
      <c r="W32" s="10"/>
      <c r="X32" s="10"/>
      <c r="Y32" s="10"/>
      <c r="Z32" s="10"/>
      <c r="AA32" s="9"/>
      <c r="AB32" s="9"/>
      <c r="AC32" s="9"/>
      <c r="AD32" s="9"/>
      <c r="AE32" s="9"/>
      <c r="AF32" s="9"/>
      <c r="AG32" s="9"/>
      <c r="AH32" s="9"/>
      <c r="AI32" s="9"/>
    </row>
    <row r="33" spans="2:35">
      <c r="B33" s="7">
        <v>19</v>
      </c>
      <c r="C33" s="105">
        <v>67107301019</v>
      </c>
      <c r="D33" s="109" t="s">
        <v>0</v>
      </c>
      <c r="E33" s="110" t="s">
        <v>129</v>
      </c>
      <c r="F33" s="111" t="s">
        <v>130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  <c r="T33" s="10"/>
      <c r="U33" s="10"/>
      <c r="V33" s="10"/>
      <c r="W33" s="10"/>
      <c r="X33" s="10"/>
      <c r="Y33" s="10"/>
      <c r="Z33" s="10"/>
      <c r="AA33" s="9"/>
      <c r="AB33" s="9"/>
      <c r="AC33" s="9"/>
      <c r="AD33" s="9"/>
      <c r="AE33" s="9"/>
      <c r="AF33" s="9"/>
      <c r="AG33" s="9"/>
      <c r="AH33" s="9"/>
      <c r="AI33" s="9"/>
    </row>
    <row r="34" spans="2:35">
      <c r="B34" s="7">
        <v>20</v>
      </c>
      <c r="C34" s="105">
        <v>67107301020</v>
      </c>
      <c r="D34" s="109" t="s">
        <v>0</v>
      </c>
      <c r="E34" s="110" t="s">
        <v>131</v>
      </c>
      <c r="F34" s="111" t="s">
        <v>132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  <c r="T34" s="10"/>
      <c r="U34" s="10"/>
      <c r="V34" s="10"/>
      <c r="W34" s="10"/>
      <c r="X34" s="10"/>
      <c r="Y34" s="10"/>
      <c r="Z34" s="10"/>
      <c r="AA34" s="9"/>
      <c r="AB34" s="9"/>
      <c r="AC34" s="9"/>
      <c r="AD34" s="9"/>
      <c r="AE34" s="9"/>
      <c r="AF34" s="9"/>
      <c r="AG34" s="9"/>
      <c r="AH34" s="9"/>
      <c r="AI34" s="9"/>
    </row>
    <row r="35" spans="2:35">
      <c r="B35" s="7">
        <v>21</v>
      </c>
      <c r="C35" s="105">
        <v>67107301021</v>
      </c>
      <c r="D35" s="109" t="s">
        <v>0</v>
      </c>
      <c r="E35" s="110" t="s">
        <v>131</v>
      </c>
      <c r="F35" s="111" t="s">
        <v>133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0"/>
      <c r="T35" s="10"/>
      <c r="U35" s="10"/>
      <c r="V35" s="10"/>
      <c r="W35" s="10"/>
      <c r="X35" s="10"/>
      <c r="Y35" s="10"/>
      <c r="Z35" s="10"/>
      <c r="AA35" s="9"/>
      <c r="AB35" s="9"/>
      <c r="AC35" s="9"/>
      <c r="AD35" s="9"/>
      <c r="AE35" s="9"/>
      <c r="AF35" s="9"/>
      <c r="AG35" s="9"/>
      <c r="AH35" s="9"/>
      <c r="AI35" s="9"/>
    </row>
    <row r="36" spans="2:35">
      <c r="B36" s="7">
        <v>22</v>
      </c>
      <c r="C36" s="105">
        <v>67107301022</v>
      </c>
      <c r="D36" s="109" t="s">
        <v>0</v>
      </c>
      <c r="E36" s="110" t="s">
        <v>134</v>
      </c>
      <c r="F36" s="111" t="s">
        <v>135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0"/>
      <c r="T36" s="10"/>
      <c r="U36" s="10"/>
      <c r="V36" s="10"/>
      <c r="W36" s="10"/>
      <c r="X36" s="10"/>
      <c r="Y36" s="10"/>
      <c r="Z36" s="10"/>
      <c r="AA36" s="9"/>
      <c r="AB36" s="9"/>
      <c r="AC36" s="9"/>
      <c r="AD36" s="9"/>
      <c r="AE36" s="9"/>
      <c r="AF36" s="9"/>
      <c r="AG36" s="9"/>
      <c r="AH36" s="9"/>
      <c r="AI36" s="9"/>
    </row>
    <row r="37" spans="2:35">
      <c r="B37" s="7">
        <v>23</v>
      </c>
      <c r="C37" s="105">
        <v>67107301023</v>
      </c>
      <c r="D37" s="109" t="s">
        <v>0</v>
      </c>
      <c r="E37" s="110" t="s">
        <v>136</v>
      </c>
      <c r="F37" s="111" t="s">
        <v>137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0"/>
      <c r="T37" s="10"/>
      <c r="U37" s="10"/>
      <c r="V37" s="10"/>
      <c r="W37" s="10"/>
      <c r="X37" s="10"/>
      <c r="Y37" s="10"/>
      <c r="Z37" s="10"/>
      <c r="AA37" s="9"/>
      <c r="AB37" s="9"/>
      <c r="AC37" s="9"/>
      <c r="AD37" s="9"/>
      <c r="AE37" s="9"/>
      <c r="AF37" s="9"/>
      <c r="AG37" s="9"/>
      <c r="AH37" s="9"/>
      <c r="AI37" s="9"/>
    </row>
    <row r="38" spans="2:35">
      <c r="B38" s="7">
        <v>24</v>
      </c>
      <c r="C38" s="105">
        <v>67107301024</v>
      </c>
      <c r="D38" s="109" t="s">
        <v>0</v>
      </c>
      <c r="E38" s="110" t="s">
        <v>8</v>
      </c>
      <c r="F38" s="111" t="s">
        <v>138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0"/>
      <c r="T38" s="10"/>
      <c r="U38" s="10"/>
      <c r="V38" s="10"/>
      <c r="W38" s="10"/>
      <c r="X38" s="10"/>
      <c r="Y38" s="10"/>
      <c r="Z38" s="10"/>
      <c r="AA38" s="9"/>
      <c r="AB38" s="9"/>
      <c r="AC38" s="9"/>
      <c r="AD38" s="9"/>
      <c r="AE38" s="9"/>
      <c r="AF38" s="9"/>
      <c r="AG38" s="9"/>
      <c r="AH38" s="9"/>
      <c r="AI38" s="9"/>
    </row>
    <row r="39" spans="2:35">
      <c r="B39" s="7">
        <v>25</v>
      </c>
      <c r="C39" s="105">
        <v>67107301025</v>
      </c>
      <c r="D39" s="109" t="s">
        <v>0</v>
      </c>
      <c r="E39" s="110" t="s">
        <v>139</v>
      </c>
      <c r="F39" s="111" t="s">
        <v>140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0"/>
      <c r="T39" s="10"/>
      <c r="U39" s="10"/>
      <c r="V39" s="10"/>
      <c r="W39" s="10"/>
      <c r="X39" s="10"/>
      <c r="Y39" s="10"/>
      <c r="Z39" s="10"/>
      <c r="AA39" s="9"/>
      <c r="AB39" s="9"/>
      <c r="AC39" s="9"/>
      <c r="AD39" s="9"/>
      <c r="AE39" s="9"/>
      <c r="AF39" s="9"/>
      <c r="AG39" s="9"/>
      <c r="AH39" s="9"/>
      <c r="AI39" s="9"/>
    </row>
    <row r="40" spans="2:35">
      <c r="B40" s="7">
        <v>26</v>
      </c>
      <c r="C40" s="105">
        <v>67107301026</v>
      </c>
      <c r="D40" s="109" t="s">
        <v>1</v>
      </c>
      <c r="E40" s="110" t="s">
        <v>141</v>
      </c>
      <c r="F40" s="111" t="s">
        <v>142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  <c r="T40" s="10"/>
      <c r="U40" s="10"/>
      <c r="V40" s="10"/>
      <c r="W40" s="10"/>
      <c r="X40" s="10"/>
      <c r="Y40" s="10"/>
      <c r="Z40" s="10"/>
      <c r="AA40" s="9"/>
      <c r="AB40" s="9"/>
      <c r="AC40" s="9"/>
      <c r="AD40" s="9"/>
      <c r="AE40" s="9"/>
      <c r="AF40" s="9"/>
      <c r="AG40" s="9"/>
      <c r="AH40" s="9"/>
      <c r="AI40" s="9"/>
    </row>
    <row r="41" spans="2:35">
      <c r="B41" s="7">
        <v>27</v>
      </c>
      <c r="C41" s="105">
        <v>67107301027</v>
      </c>
      <c r="D41" s="109" t="s">
        <v>0</v>
      </c>
      <c r="E41" s="110" t="s">
        <v>143</v>
      </c>
      <c r="F41" s="111" t="s">
        <v>144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0"/>
      <c r="T41" s="10"/>
      <c r="U41" s="10"/>
      <c r="V41" s="10"/>
      <c r="W41" s="10"/>
      <c r="X41" s="10"/>
      <c r="Y41" s="10"/>
      <c r="Z41" s="10"/>
      <c r="AA41" s="9"/>
      <c r="AB41" s="9"/>
      <c r="AC41" s="9"/>
      <c r="AD41" s="9"/>
      <c r="AE41" s="9"/>
      <c r="AF41" s="9"/>
      <c r="AG41" s="9"/>
      <c r="AH41" s="9"/>
      <c r="AI41" s="9"/>
    </row>
    <row r="42" spans="2:35">
      <c r="B42" s="7">
        <v>28</v>
      </c>
      <c r="C42" s="105">
        <v>67107301028</v>
      </c>
      <c r="D42" s="109" t="s">
        <v>0</v>
      </c>
      <c r="E42" s="110" t="s">
        <v>145</v>
      </c>
      <c r="F42" s="111" t="s">
        <v>146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  <c r="T42" s="10"/>
      <c r="U42" s="10"/>
      <c r="V42" s="10"/>
      <c r="W42" s="10"/>
      <c r="X42" s="10"/>
      <c r="Y42" s="10"/>
      <c r="Z42" s="10"/>
      <c r="AA42" s="9"/>
      <c r="AB42" s="9"/>
      <c r="AC42" s="9"/>
      <c r="AD42" s="9"/>
      <c r="AE42" s="9"/>
      <c r="AF42" s="9"/>
      <c r="AG42" s="9"/>
      <c r="AH42" s="9"/>
      <c r="AI42" s="9"/>
    </row>
    <row r="43" spans="2:35">
      <c r="B43" s="7">
        <v>29</v>
      </c>
      <c r="C43" s="105">
        <v>67107301029</v>
      </c>
      <c r="D43" s="109" t="s">
        <v>0</v>
      </c>
      <c r="E43" s="110" t="s">
        <v>147</v>
      </c>
      <c r="F43" s="111" t="s">
        <v>148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0"/>
      <c r="T43" s="10"/>
      <c r="U43" s="10"/>
      <c r="V43" s="10"/>
      <c r="W43" s="10"/>
      <c r="X43" s="10"/>
      <c r="Y43" s="10"/>
      <c r="Z43" s="10"/>
      <c r="AA43" s="9"/>
      <c r="AB43" s="9"/>
      <c r="AC43" s="9"/>
      <c r="AD43" s="9"/>
      <c r="AE43" s="9"/>
      <c r="AF43" s="9"/>
      <c r="AG43" s="9"/>
      <c r="AH43" s="9"/>
      <c r="AI43" s="9"/>
    </row>
    <row r="44" spans="2:35">
      <c r="B44" s="7">
        <v>30</v>
      </c>
      <c r="C44" s="105">
        <v>67107301030</v>
      </c>
      <c r="D44" s="109" t="s">
        <v>0</v>
      </c>
      <c r="E44" s="110" t="s">
        <v>149</v>
      </c>
      <c r="F44" s="111" t="s">
        <v>150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0"/>
      <c r="T44" s="10"/>
      <c r="U44" s="10"/>
      <c r="V44" s="10"/>
      <c r="W44" s="10"/>
      <c r="X44" s="10"/>
      <c r="Y44" s="10"/>
      <c r="Z44" s="10"/>
      <c r="AA44" s="9"/>
      <c r="AB44" s="9"/>
      <c r="AC44" s="9"/>
      <c r="AD44" s="9"/>
      <c r="AE44" s="9"/>
      <c r="AF44" s="9"/>
      <c r="AG44" s="9"/>
      <c r="AH44" s="9"/>
      <c r="AI44" s="9"/>
    </row>
    <row r="45" spans="2:35">
      <c r="B45" s="7">
        <v>31</v>
      </c>
      <c r="C45" s="105">
        <v>67107301031</v>
      </c>
      <c r="D45" s="109" t="s">
        <v>0</v>
      </c>
      <c r="E45" s="110" t="s">
        <v>151</v>
      </c>
      <c r="F45" s="111" t="s">
        <v>152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0"/>
      <c r="T45" s="10"/>
      <c r="U45" s="10"/>
      <c r="V45" s="10"/>
      <c r="W45" s="10"/>
      <c r="X45" s="10"/>
      <c r="Y45" s="10"/>
      <c r="Z45" s="10"/>
      <c r="AA45" s="9"/>
      <c r="AB45" s="9"/>
      <c r="AC45" s="9"/>
      <c r="AD45" s="9"/>
      <c r="AE45" s="9"/>
      <c r="AF45" s="9"/>
      <c r="AG45" s="9"/>
      <c r="AH45" s="9"/>
      <c r="AI45" s="9"/>
    </row>
    <row r="46" spans="2:35">
      <c r="B46" s="7">
        <v>32</v>
      </c>
      <c r="C46" s="105">
        <v>67107301032</v>
      </c>
      <c r="D46" s="109" t="s">
        <v>0</v>
      </c>
      <c r="E46" s="110" t="s">
        <v>153</v>
      </c>
      <c r="F46" s="111" t="s">
        <v>154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10"/>
      <c r="T46" s="10"/>
      <c r="U46" s="10"/>
      <c r="V46" s="10"/>
      <c r="W46" s="10"/>
      <c r="X46" s="10"/>
      <c r="Y46" s="10"/>
      <c r="Z46" s="10"/>
      <c r="AA46" s="9"/>
      <c r="AB46" s="9"/>
      <c r="AC46" s="9"/>
      <c r="AD46" s="9"/>
      <c r="AE46" s="9"/>
      <c r="AF46" s="9"/>
      <c r="AG46" s="9"/>
      <c r="AH46" s="9"/>
      <c r="AI46" s="9"/>
    </row>
    <row r="47" spans="2:35">
      <c r="B47" s="7">
        <v>33</v>
      </c>
      <c r="C47" s="105">
        <v>67107301033</v>
      </c>
      <c r="D47" s="109" t="s">
        <v>0</v>
      </c>
      <c r="E47" s="110" t="s">
        <v>9</v>
      </c>
      <c r="F47" s="111" t="s">
        <v>155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10"/>
      <c r="T47" s="10"/>
      <c r="U47" s="10"/>
      <c r="V47" s="10"/>
      <c r="W47" s="10"/>
      <c r="X47" s="10"/>
      <c r="Y47" s="10"/>
      <c r="Z47" s="10"/>
      <c r="AA47" s="9"/>
      <c r="AB47" s="9"/>
      <c r="AC47" s="9"/>
      <c r="AD47" s="9"/>
      <c r="AE47" s="9"/>
      <c r="AF47" s="9"/>
      <c r="AG47" s="9"/>
      <c r="AH47" s="9"/>
      <c r="AI47" s="9"/>
    </row>
    <row r="48" spans="2:35">
      <c r="B48" s="7">
        <v>34</v>
      </c>
      <c r="C48" s="105">
        <v>67107301034</v>
      </c>
      <c r="D48" s="109" t="s">
        <v>0</v>
      </c>
      <c r="E48" s="110" t="s">
        <v>9</v>
      </c>
      <c r="F48" s="111" t="s">
        <v>156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10"/>
      <c r="T48" s="10"/>
      <c r="U48" s="10"/>
      <c r="V48" s="10"/>
      <c r="W48" s="10"/>
      <c r="X48" s="10"/>
      <c r="Y48" s="10"/>
      <c r="Z48" s="10"/>
      <c r="AA48" s="9"/>
      <c r="AB48" s="9"/>
      <c r="AC48" s="9"/>
      <c r="AD48" s="9"/>
      <c r="AE48" s="9"/>
      <c r="AF48" s="9"/>
      <c r="AG48" s="9"/>
      <c r="AH48" s="9"/>
      <c r="AI48" s="9"/>
    </row>
    <row r="49" spans="2:35">
      <c r="B49" s="7">
        <v>35</v>
      </c>
      <c r="C49" s="105">
        <v>67107301035</v>
      </c>
      <c r="D49" s="109" t="s">
        <v>0</v>
      </c>
      <c r="E49" s="110" t="s">
        <v>157</v>
      </c>
      <c r="F49" s="111" t="s">
        <v>158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0"/>
      <c r="T49" s="10"/>
      <c r="U49" s="10"/>
      <c r="V49" s="10"/>
      <c r="W49" s="10"/>
      <c r="X49" s="10"/>
      <c r="Y49" s="10"/>
      <c r="Z49" s="10"/>
      <c r="AA49" s="9"/>
      <c r="AB49" s="9"/>
      <c r="AC49" s="9"/>
      <c r="AD49" s="9"/>
      <c r="AE49" s="9"/>
      <c r="AF49" s="9"/>
      <c r="AG49" s="9"/>
      <c r="AH49" s="9"/>
      <c r="AI49" s="9"/>
    </row>
    <row r="50" spans="2:35" s="4" customFormat="1">
      <c r="B50" s="7">
        <v>36</v>
      </c>
      <c r="C50" s="105">
        <v>67107301036</v>
      </c>
      <c r="D50" s="109" t="s">
        <v>0</v>
      </c>
      <c r="E50" s="110" t="s">
        <v>159</v>
      </c>
      <c r="F50" s="111" t="s">
        <v>160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10"/>
      <c r="T50" s="10"/>
      <c r="U50" s="10"/>
      <c r="V50" s="10"/>
      <c r="W50" s="10"/>
      <c r="X50" s="10"/>
      <c r="Y50" s="10"/>
      <c r="Z50" s="10"/>
      <c r="AA50" s="8"/>
      <c r="AB50" s="8"/>
      <c r="AC50" s="8"/>
      <c r="AD50" s="8"/>
      <c r="AE50" s="8"/>
      <c r="AF50" s="8"/>
      <c r="AG50" s="8"/>
      <c r="AH50" s="8"/>
      <c r="AI50" s="8"/>
    </row>
    <row r="51" spans="2:35">
      <c r="B51" s="7">
        <v>37</v>
      </c>
      <c r="C51" s="105">
        <v>67107301037</v>
      </c>
      <c r="D51" s="109" t="s">
        <v>0</v>
      </c>
      <c r="E51" s="110" t="s">
        <v>161</v>
      </c>
      <c r="F51" s="111" t="s">
        <v>162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10"/>
      <c r="T51" s="10"/>
      <c r="U51" s="10"/>
      <c r="V51" s="10"/>
      <c r="W51" s="10"/>
      <c r="X51" s="10"/>
      <c r="Y51" s="10"/>
      <c r="Z51" s="10"/>
      <c r="AA51" s="9"/>
      <c r="AB51" s="9"/>
      <c r="AC51" s="9"/>
      <c r="AD51" s="9"/>
      <c r="AE51" s="9"/>
      <c r="AF51" s="9"/>
      <c r="AG51" s="9"/>
      <c r="AH51" s="9"/>
      <c r="AI51" s="9"/>
    </row>
    <row r="52" spans="2:35">
      <c r="B52" s="7">
        <v>38</v>
      </c>
      <c r="C52" s="105">
        <v>67107301038</v>
      </c>
      <c r="D52" s="109" t="s">
        <v>0</v>
      </c>
      <c r="E52" s="110" t="s">
        <v>161</v>
      </c>
      <c r="F52" s="111" t="s">
        <v>163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10"/>
      <c r="T52" s="10"/>
      <c r="U52" s="10"/>
      <c r="V52" s="10"/>
      <c r="W52" s="10"/>
      <c r="X52" s="10"/>
      <c r="Y52" s="10"/>
      <c r="Z52" s="10"/>
      <c r="AA52" s="9"/>
      <c r="AB52" s="9"/>
      <c r="AC52" s="9"/>
      <c r="AD52" s="9"/>
      <c r="AE52" s="9"/>
      <c r="AF52" s="9"/>
      <c r="AG52" s="9"/>
      <c r="AH52" s="9"/>
      <c r="AI52" s="9"/>
    </row>
    <row r="53" spans="2:35">
      <c r="B53" s="7">
        <v>39</v>
      </c>
      <c r="C53" s="105">
        <v>67107301039</v>
      </c>
      <c r="D53" s="109" t="s">
        <v>0</v>
      </c>
      <c r="E53" s="110" t="s">
        <v>164</v>
      </c>
      <c r="F53" s="111" t="s">
        <v>165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  <c r="T53" s="10"/>
      <c r="U53" s="10"/>
      <c r="V53" s="10"/>
      <c r="W53" s="10"/>
      <c r="X53" s="10"/>
      <c r="Y53" s="10"/>
      <c r="Z53" s="10"/>
      <c r="AA53" s="9"/>
      <c r="AB53" s="9"/>
      <c r="AC53" s="9"/>
      <c r="AD53" s="9"/>
      <c r="AE53" s="9"/>
      <c r="AF53" s="9"/>
      <c r="AG53" s="9"/>
      <c r="AH53" s="9"/>
      <c r="AI53" s="9"/>
    </row>
    <row r="54" spans="2:35">
      <c r="B54" s="7">
        <v>40</v>
      </c>
      <c r="C54" s="105">
        <v>67107301040</v>
      </c>
      <c r="D54" s="109" t="s">
        <v>0</v>
      </c>
      <c r="E54" s="110" t="s">
        <v>166</v>
      </c>
      <c r="F54" s="111" t="s">
        <v>167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10"/>
      <c r="T54" s="10"/>
      <c r="U54" s="10"/>
      <c r="V54" s="10"/>
      <c r="W54" s="10"/>
      <c r="X54" s="10"/>
      <c r="Y54" s="10"/>
      <c r="Z54" s="10"/>
      <c r="AA54" s="9"/>
      <c r="AB54" s="9"/>
      <c r="AC54" s="9"/>
      <c r="AD54" s="9"/>
      <c r="AE54" s="9"/>
      <c r="AF54" s="9"/>
      <c r="AG54" s="9"/>
      <c r="AH54" s="9"/>
      <c r="AI54" s="9"/>
    </row>
    <row r="55" spans="2:35">
      <c r="B55" s="7">
        <v>41</v>
      </c>
      <c r="C55" s="105">
        <v>67107301041</v>
      </c>
      <c r="D55" s="109" t="s">
        <v>0</v>
      </c>
      <c r="E55" s="110" t="s">
        <v>168</v>
      </c>
      <c r="F55" s="111" t="s">
        <v>169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10"/>
      <c r="T55" s="10"/>
      <c r="U55" s="10"/>
      <c r="V55" s="10"/>
      <c r="W55" s="10"/>
      <c r="X55" s="10"/>
      <c r="Y55" s="10"/>
      <c r="Z55" s="10"/>
      <c r="AA55" s="9"/>
      <c r="AB55" s="9"/>
      <c r="AC55" s="9"/>
      <c r="AD55" s="9"/>
      <c r="AE55" s="9"/>
      <c r="AF55" s="9"/>
      <c r="AG55" s="9"/>
      <c r="AH55" s="9"/>
      <c r="AI55" s="9"/>
    </row>
    <row r="56" spans="2:35">
      <c r="B56" s="7">
        <v>42</v>
      </c>
      <c r="C56" s="105">
        <v>67107301042</v>
      </c>
      <c r="D56" s="109" t="s">
        <v>0</v>
      </c>
      <c r="E56" s="110" t="s">
        <v>170</v>
      </c>
      <c r="F56" s="111" t="s">
        <v>171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10"/>
      <c r="T56" s="10"/>
      <c r="U56" s="10"/>
      <c r="V56" s="10"/>
      <c r="W56" s="10"/>
      <c r="X56" s="10"/>
      <c r="Y56" s="10"/>
      <c r="Z56" s="10"/>
      <c r="AA56" s="9"/>
      <c r="AB56" s="9"/>
      <c r="AC56" s="9"/>
      <c r="AD56" s="9"/>
      <c r="AE56" s="9"/>
      <c r="AF56" s="9"/>
      <c r="AG56" s="9"/>
      <c r="AH56" s="9"/>
      <c r="AI56" s="9"/>
    </row>
    <row r="57" spans="2:35">
      <c r="B57" s="7">
        <v>43</v>
      </c>
      <c r="C57" s="105">
        <v>67107301043</v>
      </c>
      <c r="D57" s="109" t="s">
        <v>0</v>
      </c>
      <c r="E57" s="110" t="s">
        <v>172</v>
      </c>
      <c r="F57" s="111" t="s">
        <v>173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10"/>
      <c r="T57" s="10"/>
      <c r="U57" s="10"/>
      <c r="V57" s="10"/>
      <c r="W57" s="10"/>
      <c r="X57" s="10"/>
      <c r="Y57" s="10"/>
      <c r="Z57" s="10"/>
      <c r="AA57" s="9"/>
      <c r="AB57" s="9"/>
      <c r="AC57" s="9"/>
      <c r="AD57" s="9"/>
      <c r="AE57" s="9"/>
      <c r="AF57" s="9"/>
      <c r="AG57" s="9"/>
      <c r="AH57" s="9"/>
      <c r="AI57" s="9"/>
    </row>
    <row r="58" spans="2:35">
      <c r="B58" s="7">
        <v>44</v>
      </c>
      <c r="C58" s="105">
        <v>67107301044</v>
      </c>
      <c r="D58" s="109" t="s">
        <v>0</v>
      </c>
      <c r="E58" s="110" t="s">
        <v>174</v>
      </c>
      <c r="F58" s="111" t="s">
        <v>175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10"/>
      <c r="T58" s="10"/>
      <c r="U58" s="10"/>
      <c r="V58" s="10"/>
      <c r="W58" s="10"/>
      <c r="X58" s="10"/>
      <c r="Y58" s="10"/>
      <c r="Z58" s="10"/>
      <c r="AA58" s="9"/>
      <c r="AB58" s="9"/>
      <c r="AC58" s="9"/>
      <c r="AD58" s="9"/>
      <c r="AE58" s="9"/>
      <c r="AF58" s="9"/>
      <c r="AG58" s="9"/>
      <c r="AH58" s="9"/>
      <c r="AI58" s="9"/>
    </row>
    <row r="59" spans="2:35">
      <c r="B59" s="7">
        <v>45</v>
      </c>
      <c r="C59" s="105">
        <v>67107301045</v>
      </c>
      <c r="D59" s="109" t="s">
        <v>0</v>
      </c>
      <c r="E59" s="110" t="s">
        <v>176</v>
      </c>
      <c r="F59" s="111" t="s">
        <v>177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10"/>
      <c r="T59" s="10"/>
      <c r="U59" s="10"/>
      <c r="V59" s="10"/>
      <c r="W59" s="10"/>
      <c r="X59" s="10"/>
      <c r="Y59" s="10"/>
      <c r="Z59" s="10"/>
      <c r="AA59" s="9"/>
      <c r="AB59" s="9"/>
      <c r="AC59" s="9"/>
      <c r="AD59" s="9"/>
      <c r="AE59" s="9"/>
      <c r="AF59" s="9"/>
      <c r="AG59" s="9"/>
      <c r="AH59" s="9"/>
      <c r="AI59" s="9"/>
    </row>
    <row r="60" spans="2:35">
      <c r="B60" s="7">
        <v>46</v>
      </c>
      <c r="C60" s="105">
        <v>67107301046</v>
      </c>
      <c r="D60" s="109" t="s">
        <v>0</v>
      </c>
      <c r="E60" s="110" t="s">
        <v>178</v>
      </c>
      <c r="F60" s="111" t="s">
        <v>179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10"/>
      <c r="T60" s="10"/>
      <c r="U60" s="10"/>
      <c r="V60" s="10"/>
      <c r="W60" s="10"/>
      <c r="X60" s="10"/>
      <c r="Y60" s="10"/>
      <c r="Z60" s="10"/>
      <c r="AA60" s="9"/>
      <c r="AB60" s="9"/>
      <c r="AC60" s="9"/>
      <c r="AD60" s="9"/>
      <c r="AE60" s="9"/>
      <c r="AF60" s="9"/>
      <c r="AG60" s="9"/>
      <c r="AH60" s="9"/>
      <c r="AI60" s="9"/>
    </row>
    <row r="61" spans="2:35">
      <c r="B61" s="7">
        <v>47</v>
      </c>
      <c r="C61" s="105">
        <v>67107301047</v>
      </c>
      <c r="D61" s="109" t="s">
        <v>0</v>
      </c>
      <c r="E61" s="110" t="s">
        <v>180</v>
      </c>
      <c r="F61" s="111" t="s">
        <v>181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10"/>
      <c r="T61" s="10"/>
      <c r="U61" s="10"/>
      <c r="V61" s="10"/>
      <c r="W61" s="10"/>
      <c r="X61" s="10"/>
      <c r="Y61" s="10"/>
      <c r="Z61" s="10"/>
      <c r="AA61" s="9"/>
      <c r="AB61" s="9"/>
      <c r="AC61" s="9"/>
      <c r="AD61" s="9"/>
      <c r="AE61" s="9"/>
      <c r="AF61" s="9"/>
      <c r="AG61" s="9"/>
      <c r="AH61" s="9"/>
      <c r="AI61" s="9"/>
    </row>
    <row r="62" spans="2:35">
      <c r="B62" s="7">
        <v>48</v>
      </c>
      <c r="C62" s="105">
        <v>67107301048</v>
      </c>
      <c r="D62" s="109" t="s">
        <v>0</v>
      </c>
      <c r="E62" s="110" t="s">
        <v>10</v>
      </c>
      <c r="F62" s="111" t="s">
        <v>182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10"/>
      <c r="T62" s="10"/>
      <c r="U62" s="10"/>
      <c r="V62" s="10"/>
      <c r="W62" s="10"/>
      <c r="X62" s="10"/>
      <c r="Y62" s="10"/>
      <c r="Z62" s="10"/>
      <c r="AA62" s="9"/>
      <c r="AB62" s="9"/>
      <c r="AC62" s="9"/>
      <c r="AD62" s="9"/>
      <c r="AE62" s="9"/>
      <c r="AF62" s="9"/>
      <c r="AG62" s="9"/>
      <c r="AH62" s="9"/>
      <c r="AI62" s="9"/>
    </row>
    <row r="63" spans="2:35">
      <c r="B63" s="7">
        <v>49</v>
      </c>
      <c r="C63" s="105">
        <v>67107301049</v>
      </c>
      <c r="D63" s="109" t="s">
        <v>0</v>
      </c>
      <c r="E63" s="110" t="s">
        <v>183</v>
      </c>
      <c r="F63" s="111" t="s">
        <v>184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10"/>
      <c r="T63" s="10"/>
      <c r="U63" s="10"/>
      <c r="V63" s="10"/>
      <c r="W63" s="10"/>
      <c r="X63" s="10"/>
      <c r="Y63" s="10"/>
      <c r="Z63" s="10"/>
      <c r="AA63" s="9"/>
      <c r="AB63" s="9"/>
      <c r="AC63" s="9"/>
      <c r="AD63" s="9"/>
      <c r="AE63" s="9"/>
      <c r="AF63" s="9"/>
      <c r="AG63" s="9"/>
      <c r="AH63" s="9"/>
      <c r="AI63" s="9"/>
    </row>
    <row r="64" spans="2:35">
      <c r="B64" s="7">
        <v>50</v>
      </c>
      <c r="C64" s="105">
        <v>67107301050</v>
      </c>
      <c r="D64" s="109" t="s">
        <v>0</v>
      </c>
      <c r="E64" s="110" t="s">
        <v>185</v>
      </c>
      <c r="F64" s="111" t="s">
        <v>186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10"/>
      <c r="T64" s="10"/>
      <c r="U64" s="10"/>
      <c r="V64" s="10"/>
      <c r="W64" s="10"/>
      <c r="X64" s="10"/>
      <c r="Y64" s="10"/>
      <c r="Z64" s="10"/>
      <c r="AA64" s="9"/>
      <c r="AB64" s="9"/>
      <c r="AC64" s="9"/>
      <c r="AD64" s="9"/>
      <c r="AE64" s="9"/>
      <c r="AF64" s="9"/>
      <c r="AG64" s="9"/>
      <c r="AH64" s="9"/>
      <c r="AI64" s="9"/>
    </row>
    <row r="65" spans="2:35">
      <c r="B65" s="7">
        <v>51</v>
      </c>
      <c r="C65" s="105">
        <v>67107301052</v>
      </c>
      <c r="D65" s="109" t="s">
        <v>0</v>
      </c>
      <c r="E65" s="110" t="s">
        <v>187</v>
      </c>
      <c r="F65" s="111" t="s">
        <v>188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10"/>
      <c r="T65" s="10"/>
      <c r="U65" s="10"/>
      <c r="V65" s="10"/>
      <c r="W65" s="10"/>
      <c r="X65" s="10"/>
      <c r="Y65" s="10"/>
      <c r="Z65" s="10"/>
      <c r="AA65" s="9"/>
      <c r="AB65" s="9"/>
      <c r="AC65" s="9"/>
      <c r="AD65" s="9"/>
      <c r="AE65" s="9"/>
      <c r="AF65" s="9"/>
      <c r="AG65" s="9"/>
      <c r="AH65" s="9"/>
      <c r="AI65" s="9"/>
    </row>
    <row r="66" spans="2:35">
      <c r="B66" s="7">
        <v>52</v>
      </c>
      <c r="C66" s="105">
        <v>67107301053</v>
      </c>
      <c r="D66" s="109" t="s">
        <v>0</v>
      </c>
      <c r="E66" s="110" t="s">
        <v>187</v>
      </c>
      <c r="F66" s="111" t="s">
        <v>189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0"/>
      <c r="T66" s="10"/>
      <c r="U66" s="10"/>
      <c r="V66" s="10"/>
      <c r="W66" s="10"/>
      <c r="X66" s="10"/>
      <c r="Y66" s="10"/>
      <c r="Z66" s="10"/>
      <c r="AA66" s="9"/>
      <c r="AB66" s="9"/>
      <c r="AC66" s="9"/>
      <c r="AD66" s="9"/>
      <c r="AE66" s="9"/>
      <c r="AF66" s="9"/>
      <c r="AG66" s="9"/>
      <c r="AH66" s="9"/>
      <c r="AI66" s="9"/>
    </row>
    <row r="67" spans="2:35">
      <c r="B67" s="7">
        <v>53</v>
      </c>
      <c r="C67" s="105">
        <v>67107301054</v>
      </c>
      <c r="D67" s="109" t="s">
        <v>0</v>
      </c>
      <c r="E67" s="110" t="s">
        <v>11</v>
      </c>
      <c r="F67" s="111" t="s">
        <v>190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10"/>
      <c r="T67" s="10"/>
      <c r="U67" s="10"/>
      <c r="V67" s="10"/>
      <c r="W67" s="10"/>
      <c r="X67" s="10"/>
      <c r="Y67" s="10"/>
      <c r="Z67" s="10"/>
      <c r="AA67" s="9"/>
      <c r="AB67" s="9"/>
      <c r="AC67" s="9"/>
      <c r="AD67" s="9"/>
      <c r="AE67" s="9"/>
      <c r="AF67" s="9"/>
      <c r="AG67" s="9"/>
      <c r="AH67" s="9"/>
      <c r="AI67" s="9"/>
    </row>
    <row r="68" spans="2:35">
      <c r="B68" s="7">
        <v>54</v>
      </c>
      <c r="C68" s="105">
        <v>67107301055</v>
      </c>
      <c r="D68" s="109" t="s">
        <v>0</v>
      </c>
      <c r="E68" s="110" t="s">
        <v>11</v>
      </c>
      <c r="F68" s="111" t="s">
        <v>191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10"/>
      <c r="T68" s="10"/>
      <c r="U68" s="10"/>
      <c r="V68" s="10"/>
      <c r="W68" s="10"/>
      <c r="X68" s="10"/>
      <c r="Y68" s="10"/>
      <c r="Z68" s="10"/>
      <c r="AA68" s="9"/>
      <c r="AB68" s="9"/>
      <c r="AC68" s="9"/>
      <c r="AD68" s="9"/>
      <c r="AE68" s="9"/>
      <c r="AF68" s="9"/>
      <c r="AG68" s="9"/>
      <c r="AH68" s="9"/>
      <c r="AI68" s="9"/>
    </row>
    <row r="69" spans="2:35">
      <c r="B69" s="7">
        <v>55</v>
      </c>
      <c r="C69" s="105">
        <v>67107301056</v>
      </c>
      <c r="D69" s="109" t="s">
        <v>0</v>
      </c>
      <c r="E69" s="110" t="s">
        <v>192</v>
      </c>
      <c r="F69" s="111" t="s">
        <v>193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10"/>
      <c r="T69" s="10"/>
      <c r="U69" s="10"/>
      <c r="V69" s="10"/>
      <c r="W69" s="10"/>
      <c r="X69" s="10"/>
      <c r="Y69" s="10"/>
      <c r="Z69" s="10"/>
      <c r="AA69" s="9"/>
      <c r="AB69" s="9"/>
      <c r="AC69" s="9"/>
      <c r="AD69" s="9"/>
      <c r="AE69" s="9"/>
      <c r="AF69" s="9"/>
      <c r="AG69" s="9"/>
      <c r="AH69" s="9"/>
      <c r="AI69" s="9"/>
    </row>
    <row r="70" spans="2:35">
      <c r="B70" s="7">
        <v>56</v>
      </c>
      <c r="C70" s="105">
        <v>67107301057</v>
      </c>
      <c r="D70" s="109" t="s">
        <v>0</v>
      </c>
      <c r="E70" s="110" t="s">
        <v>194</v>
      </c>
      <c r="F70" s="111" t="s">
        <v>195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10"/>
      <c r="T70" s="10"/>
      <c r="U70" s="10"/>
      <c r="V70" s="10"/>
      <c r="W70" s="10"/>
      <c r="X70" s="10"/>
      <c r="Y70" s="10"/>
      <c r="Z70" s="10"/>
      <c r="AA70" s="9"/>
      <c r="AB70" s="9"/>
      <c r="AC70" s="9"/>
      <c r="AD70" s="9"/>
      <c r="AE70" s="9"/>
      <c r="AF70" s="9"/>
      <c r="AG70" s="9"/>
      <c r="AH70" s="9"/>
      <c r="AI70" s="9"/>
    </row>
    <row r="71" spans="2:35">
      <c r="B71" s="7">
        <v>57</v>
      </c>
      <c r="C71" s="105">
        <v>67107301058</v>
      </c>
      <c r="D71" s="109" t="s">
        <v>0</v>
      </c>
      <c r="E71" s="110" t="s">
        <v>196</v>
      </c>
      <c r="F71" s="111" t="s">
        <v>197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0"/>
      <c r="T71" s="10"/>
      <c r="U71" s="10"/>
      <c r="V71" s="10"/>
      <c r="W71" s="10"/>
      <c r="X71" s="10"/>
      <c r="Y71" s="10"/>
      <c r="Z71" s="10"/>
      <c r="AA71" s="9"/>
      <c r="AB71" s="9"/>
      <c r="AC71" s="9"/>
      <c r="AD71" s="9"/>
      <c r="AE71" s="9"/>
      <c r="AF71" s="9"/>
      <c r="AG71" s="9"/>
      <c r="AH71" s="9"/>
      <c r="AI71" s="9"/>
    </row>
    <row r="72" spans="2:35">
      <c r="B72" s="7">
        <v>58</v>
      </c>
      <c r="C72" s="105">
        <v>67107301059</v>
      </c>
      <c r="D72" s="109" t="s">
        <v>1</v>
      </c>
      <c r="E72" s="110" t="s">
        <v>198</v>
      </c>
      <c r="F72" s="111" t="s">
        <v>199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10"/>
      <c r="T72" s="10"/>
      <c r="U72" s="10"/>
      <c r="V72" s="10"/>
      <c r="W72" s="10"/>
      <c r="X72" s="10"/>
      <c r="Y72" s="10"/>
      <c r="Z72" s="10"/>
      <c r="AA72" s="9"/>
      <c r="AB72" s="9"/>
      <c r="AC72" s="9"/>
      <c r="AD72" s="9"/>
      <c r="AE72" s="9"/>
      <c r="AF72" s="9"/>
      <c r="AG72" s="9"/>
      <c r="AH72" s="9"/>
      <c r="AI72" s="9"/>
    </row>
    <row r="73" spans="2:35">
      <c r="B73" s="7">
        <v>59</v>
      </c>
      <c r="C73" s="105">
        <v>67107301060</v>
      </c>
      <c r="D73" s="109" t="s">
        <v>1</v>
      </c>
      <c r="E73" s="110" t="s">
        <v>200</v>
      </c>
      <c r="F73" s="111" t="s">
        <v>201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10"/>
      <c r="T73" s="10"/>
      <c r="U73" s="10"/>
      <c r="V73" s="10"/>
      <c r="W73" s="10"/>
      <c r="X73" s="10"/>
      <c r="Y73" s="10"/>
      <c r="Z73" s="10"/>
      <c r="AA73" s="9"/>
      <c r="AB73" s="9"/>
      <c r="AC73" s="9"/>
      <c r="AD73" s="9"/>
      <c r="AE73" s="9"/>
      <c r="AF73" s="9"/>
      <c r="AG73" s="9"/>
      <c r="AH73" s="9"/>
      <c r="AI73" s="9"/>
    </row>
    <row r="74" spans="2:35">
      <c r="B74" s="7">
        <v>60</v>
      </c>
      <c r="C74" s="105">
        <v>67107301061</v>
      </c>
      <c r="D74" s="109" t="s">
        <v>0</v>
      </c>
      <c r="E74" s="110" t="s">
        <v>202</v>
      </c>
      <c r="F74" s="111" t="s">
        <v>203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0"/>
      <c r="T74" s="10"/>
      <c r="U74" s="10"/>
      <c r="V74" s="10"/>
      <c r="W74" s="10"/>
      <c r="X74" s="10"/>
      <c r="Y74" s="10"/>
      <c r="Z74" s="10"/>
      <c r="AA74" s="9"/>
      <c r="AB74" s="9"/>
      <c r="AC74" s="9"/>
      <c r="AD74" s="9"/>
      <c r="AE74" s="9"/>
      <c r="AF74" s="9"/>
      <c r="AG74" s="9"/>
      <c r="AH74" s="9"/>
      <c r="AI74" s="9"/>
    </row>
    <row r="75" spans="2:35">
      <c r="B75" s="7">
        <v>61</v>
      </c>
      <c r="C75" s="105">
        <v>67107301062</v>
      </c>
      <c r="D75" s="109" t="s">
        <v>0</v>
      </c>
      <c r="E75" s="110" t="s">
        <v>204</v>
      </c>
      <c r="F75" s="111" t="s">
        <v>205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10"/>
      <c r="T75" s="10"/>
      <c r="U75" s="10"/>
      <c r="V75" s="10"/>
      <c r="W75" s="10"/>
      <c r="X75" s="10"/>
      <c r="Y75" s="10"/>
      <c r="Z75" s="10"/>
      <c r="AA75" s="9"/>
      <c r="AB75" s="9"/>
      <c r="AC75" s="9"/>
      <c r="AD75" s="9"/>
      <c r="AE75" s="9"/>
      <c r="AF75" s="9"/>
      <c r="AG75" s="9"/>
      <c r="AH75" s="9"/>
      <c r="AI75" s="9"/>
    </row>
    <row r="76" spans="2:35">
      <c r="B76" s="7">
        <v>62</v>
      </c>
      <c r="C76" s="105">
        <v>67107301063</v>
      </c>
      <c r="D76" s="109" t="s">
        <v>1</v>
      </c>
      <c r="E76" s="110" t="s">
        <v>206</v>
      </c>
      <c r="F76" s="111" t="s">
        <v>207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10"/>
      <c r="T76" s="10"/>
      <c r="U76" s="10"/>
      <c r="V76" s="10"/>
      <c r="W76" s="10"/>
      <c r="X76" s="10"/>
      <c r="Y76" s="10"/>
      <c r="Z76" s="10"/>
      <c r="AA76" s="9"/>
      <c r="AB76" s="9"/>
      <c r="AC76" s="9"/>
      <c r="AD76" s="9"/>
      <c r="AE76" s="9"/>
      <c r="AF76" s="9"/>
      <c r="AG76" s="9"/>
      <c r="AH76" s="9"/>
      <c r="AI76" s="9"/>
    </row>
    <row r="77" spans="2:35">
      <c r="B77" s="7">
        <v>63</v>
      </c>
      <c r="C77" s="105">
        <v>67107301064</v>
      </c>
      <c r="D77" s="109" t="s">
        <v>0</v>
      </c>
      <c r="E77" s="110" t="s">
        <v>208</v>
      </c>
      <c r="F77" s="111" t="s">
        <v>209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10"/>
      <c r="T77" s="10"/>
      <c r="U77" s="10"/>
      <c r="V77" s="10"/>
      <c r="W77" s="10"/>
      <c r="X77" s="10"/>
      <c r="Y77" s="10"/>
      <c r="Z77" s="10"/>
      <c r="AA77" s="9"/>
      <c r="AB77" s="9"/>
      <c r="AC77" s="9"/>
      <c r="AD77" s="9"/>
      <c r="AE77" s="9"/>
      <c r="AF77" s="9"/>
      <c r="AG77" s="9"/>
      <c r="AH77" s="9"/>
      <c r="AI77" s="9"/>
    </row>
    <row r="78" spans="2:35">
      <c r="B78" s="7">
        <v>64</v>
      </c>
      <c r="C78" s="105">
        <v>67107301065</v>
      </c>
      <c r="D78" s="109" t="s">
        <v>1</v>
      </c>
      <c r="E78" s="110" t="s">
        <v>210</v>
      </c>
      <c r="F78" s="111" t="s">
        <v>211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10"/>
      <c r="T78" s="10"/>
      <c r="U78" s="10"/>
      <c r="V78" s="10"/>
      <c r="W78" s="10"/>
      <c r="X78" s="10"/>
      <c r="Y78" s="10"/>
      <c r="Z78" s="10"/>
      <c r="AA78" s="9"/>
      <c r="AB78" s="9"/>
      <c r="AC78" s="9"/>
      <c r="AD78" s="9"/>
      <c r="AE78" s="9"/>
      <c r="AF78" s="9"/>
      <c r="AG78" s="9"/>
      <c r="AH78" s="9"/>
      <c r="AI78" s="9"/>
    </row>
    <row r="79" spans="2:35">
      <c r="B79" s="7">
        <v>65</v>
      </c>
      <c r="C79" s="105">
        <v>67107301066</v>
      </c>
      <c r="D79" s="109" t="s">
        <v>0</v>
      </c>
      <c r="E79" s="110" t="s">
        <v>212</v>
      </c>
      <c r="F79" s="111" t="s">
        <v>213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10"/>
      <c r="T79" s="10"/>
      <c r="U79" s="10"/>
      <c r="V79" s="10"/>
      <c r="W79" s="10"/>
      <c r="X79" s="10"/>
      <c r="Y79" s="10"/>
      <c r="Z79" s="10"/>
      <c r="AA79" s="9"/>
      <c r="AB79" s="9"/>
      <c r="AC79" s="9"/>
      <c r="AD79" s="9"/>
      <c r="AE79" s="9"/>
      <c r="AF79" s="9"/>
      <c r="AG79" s="9"/>
      <c r="AH79" s="9"/>
      <c r="AI79" s="9"/>
    </row>
    <row r="80" spans="2:35">
      <c r="B80" s="7">
        <v>66</v>
      </c>
      <c r="C80" s="105">
        <v>67107301067</v>
      </c>
      <c r="D80" s="109" t="s">
        <v>0</v>
      </c>
      <c r="E80" s="110" t="s">
        <v>214</v>
      </c>
      <c r="F80" s="111" t="s">
        <v>215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10"/>
      <c r="T80" s="10"/>
      <c r="U80" s="10"/>
      <c r="V80" s="10"/>
      <c r="W80" s="10"/>
      <c r="X80" s="10"/>
      <c r="Y80" s="10"/>
      <c r="Z80" s="10"/>
      <c r="AA80" s="9"/>
      <c r="AB80" s="9"/>
      <c r="AC80" s="9"/>
      <c r="AD80" s="9"/>
      <c r="AE80" s="9"/>
      <c r="AF80" s="9"/>
      <c r="AG80" s="9"/>
      <c r="AH80" s="9"/>
      <c r="AI80" s="9"/>
    </row>
    <row r="81" spans="1:35">
      <c r="B81" s="7">
        <v>67</v>
      </c>
      <c r="C81" s="105">
        <v>67107301068</v>
      </c>
      <c r="D81" s="109" t="s">
        <v>0</v>
      </c>
      <c r="E81" s="110" t="s">
        <v>216</v>
      </c>
      <c r="F81" s="111" t="s">
        <v>217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>
      <c r="B82" s="7">
        <v>68</v>
      </c>
      <c r="C82" s="105">
        <v>67107301069</v>
      </c>
      <c r="D82" s="109" t="s">
        <v>0</v>
      </c>
      <c r="E82" s="110" t="s">
        <v>218</v>
      </c>
      <c r="F82" s="111" t="s">
        <v>219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>
      <c r="B83" s="7">
        <v>69</v>
      </c>
      <c r="C83" s="105">
        <v>67107301070</v>
      </c>
      <c r="D83" s="109" t="s">
        <v>0</v>
      </c>
      <c r="E83" s="110" t="s">
        <v>12</v>
      </c>
      <c r="F83" s="111" t="s">
        <v>220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>
      <c r="B84" s="7">
        <v>70</v>
      </c>
      <c r="C84" s="105">
        <v>67107301071</v>
      </c>
      <c r="D84" s="109" t="s">
        <v>0</v>
      </c>
      <c r="E84" s="110" t="s">
        <v>221</v>
      </c>
      <c r="F84" s="111" t="s">
        <v>222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>
      <c r="B85" s="7">
        <v>71</v>
      </c>
      <c r="C85" s="105">
        <v>67107301072</v>
      </c>
      <c r="D85" s="109" t="s">
        <v>0</v>
      </c>
      <c r="E85" s="110" t="s">
        <v>13</v>
      </c>
      <c r="F85" s="111" t="s">
        <v>223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>
      <c r="B86" s="7">
        <v>72</v>
      </c>
      <c r="C86" s="105">
        <v>67107301073</v>
      </c>
      <c r="D86" s="109" t="s">
        <v>0</v>
      </c>
      <c r="E86" s="110" t="s">
        <v>224</v>
      </c>
      <c r="F86" s="111" t="s">
        <v>225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>
      <c r="B87" s="7">
        <v>73</v>
      </c>
      <c r="C87" s="105">
        <v>67107301074</v>
      </c>
      <c r="D87" s="109" t="s">
        <v>0</v>
      </c>
      <c r="E87" s="110" t="s">
        <v>226</v>
      </c>
      <c r="F87" s="111" t="s">
        <v>227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>
      <c r="B88" s="7">
        <v>74</v>
      </c>
      <c r="C88" s="105">
        <v>67107301075</v>
      </c>
      <c r="D88" s="109" t="s">
        <v>0</v>
      </c>
      <c r="E88" s="110" t="s">
        <v>228</v>
      </c>
      <c r="F88" s="111" t="s">
        <v>229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>
      <c r="B89" s="7">
        <v>75</v>
      </c>
      <c r="C89" s="105">
        <v>67107301076</v>
      </c>
      <c r="D89" s="109" t="s">
        <v>0</v>
      </c>
      <c r="E89" s="110" t="s">
        <v>230</v>
      </c>
      <c r="F89" s="111" t="s">
        <v>231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>
      <c r="B90" s="7">
        <v>76</v>
      </c>
      <c r="C90" s="105">
        <v>67107301077</v>
      </c>
      <c r="D90" s="109" t="s">
        <v>0</v>
      </c>
      <c r="E90" s="110" t="s">
        <v>232</v>
      </c>
      <c r="F90" s="111" t="s">
        <v>233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>
      <c r="B91" s="7">
        <v>77</v>
      </c>
      <c r="C91" s="105">
        <v>67107301078</v>
      </c>
      <c r="D91" s="109" t="s">
        <v>0</v>
      </c>
      <c r="E91" s="110" t="s">
        <v>234</v>
      </c>
      <c r="F91" s="111" t="s">
        <v>235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>
      <c r="B92" s="7">
        <v>78</v>
      </c>
      <c r="C92" s="105">
        <v>67107301079</v>
      </c>
      <c r="D92" s="109" t="s">
        <v>0</v>
      </c>
      <c r="E92" s="110" t="s">
        <v>236</v>
      </c>
      <c r="F92" s="111" t="s">
        <v>237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>
      <c r="B93" s="7">
        <v>79</v>
      </c>
      <c r="C93" s="105">
        <v>67107301080</v>
      </c>
      <c r="D93" s="109" t="s">
        <v>0</v>
      </c>
      <c r="E93" s="110" t="s">
        <v>238</v>
      </c>
      <c r="F93" s="111" t="s">
        <v>239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>
      <c r="B94" s="7">
        <v>80</v>
      </c>
      <c r="C94" s="105">
        <v>67107301081</v>
      </c>
      <c r="D94" s="109" t="s">
        <v>0</v>
      </c>
      <c r="E94" s="110" t="s">
        <v>240</v>
      </c>
      <c r="F94" s="111" t="s">
        <v>241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>
      <c r="B95" s="7">
        <v>81</v>
      </c>
      <c r="C95" s="105">
        <v>67107301082</v>
      </c>
      <c r="D95" s="109" t="s">
        <v>0</v>
      </c>
      <c r="E95" s="110" t="s">
        <v>242</v>
      </c>
      <c r="F95" s="111" t="s">
        <v>243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s="65" customFormat="1">
      <c r="A96" s="66"/>
      <c r="B96" s="66"/>
      <c r="C96" s="66"/>
      <c r="D96" s="67"/>
      <c r="F96" s="68" t="s">
        <v>74</v>
      </c>
      <c r="G96" s="15">
        <f t="shared" ref="G96:AH96" si="0">MAX(G15:G95)</f>
        <v>0</v>
      </c>
      <c r="H96" s="15">
        <f t="shared" si="0"/>
        <v>0</v>
      </c>
      <c r="I96" s="15">
        <f t="shared" si="0"/>
        <v>0</v>
      </c>
      <c r="J96" s="15">
        <f t="shared" si="0"/>
        <v>0</v>
      </c>
      <c r="K96" s="15">
        <f t="shared" si="0"/>
        <v>0</v>
      </c>
      <c r="L96" s="15">
        <f t="shared" si="0"/>
        <v>0</v>
      </c>
      <c r="M96" s="15">
        <f t="shared" si="0"/>
        <v>0</v>
      </c>
      <c r="N96" s="15">
        <f t="shared" si="0"/>
        <v>0</v>
      </c>
      <c r="O96" s="15">
        <f t="shared" si="0"/>
        <v>0</v>
      </c>
      <c r="P96" s="15">
        <f t="shared" si="0"/>
        <v>0</v>
      </c>
      <c r="Q96" s="15">
        <f t="shared" si="0"/>
        <v>0</v>
      </c>
      <c r="R96" s="15">
        <f t="shared" si="0"/>
        <v>0</v>
      </c>
      <c r="S96" s="15">
        <f t="shared" si="0"/>
        <v>0</v>
      </c>
      <c r="T96" s="15">
        <f t="shared" si="0"/>
        <v>0</v>
      </c>
      <c r="U96" s="15">
        <f t="shared" si="0"/>
        <v>0</v>
      </c>
      <c r="V96" s="15">
        <f t="shared" si="0"/>
        <v>0</v>
      </c>
      <c r="W96" s="15">
        <f t="shared" si="0"/>
        <v>0</v>
      </c>
      <c r="X96" s="15">
        <f t="shared" si="0"/>
        <v>0</v>
      </c>
      <c r="Y96" s="15">
        <f t="shared" si="0"/>
        <v>0</v>
      </c>
      <c r="Z96" s="15">
        <f t="shared" si="0"/>
        <v>0</v>
      </c>
      <c r="AA96" s="15">
        <f t="shared" si="0"/>
        <v>0</v>
      </c>
      <c r="AB96" s="15">
        <f t="shared" si="0"/>
        <v>0</v>
      </c>
      <c r="AC96" s="15">
        <f t="shared" si="0"/>
        <v>0</v>
      </c>
      <c r="AD96" s="15">
        <f t="shared" si="0"/>
        <v>0</v>
      </c>
      <c r="AE96" s="15">
        <f t="shared" si="0"/>
        <v>0</v>
      </c>
      <c r="AF96" s="15">
        <f t="shared" si="0"/>
        <v>0</v>
      </c>
      <c r="AG96" s="15">
        <f t="shared" si="0"/>
        <v>0</v>
      </c>
      <c r="AH96" s="15">
        <f t="shared" si="0"/>
        <v>0</v>
      </c>
      <c r="AI96" s="69"/>
    </row>
    <row r="97" spans="1:35" s="65" customFormat="1">
      <c r="A97" s="66"/>
      <c r="B97" s="66"/>
      <c r="C97" s="66"/>
      <c r="D97" s="67"/>
      <c r="F97" s="68" t="s">
        <v>31</v>
      </c>
      <c r="G97" s="15">
        <f t="shared" ref="G97:AH97" si="1">MIN(G15:G95)</f>
        <v>0</v>
      </c>
      <c r="H97" s="15">
        <f t="shared" si="1"/>
        <v>0</v>
      </c>
      <c r="I97" s="15">
        <f t="shared" si="1"/>
        <v>0</v>
      </c>
      <c r="J97" s="15">
        <f t="shared" si="1"/>
        <v>0</v>
      </c>
      <c r="K97" s="15">
        <f t="shared" si="1"/>
        <v>0</v>
      </c>
      <c r="L97" s="15">
        <f t="shared" si="1"/>
        <v>0</v>
      </c>
      <c r="M97" s="15">
        <f t="shared" si="1"/>
        <v>0</v>
      </c>
      <c r="N97" s="15">
        <f t="shared" si="1"/>
        <v>0</v>
      </c>
      <c r="O97" s="15">
        <f t="shared" si="1"/>
        <v>0</v>
      </c>
      <c r="P97" s="15">
        <f t="shared" si="1"/>
        <v>0</v>
      </c>
      <c r="Q97" s="15">
        <f t="shared" si="1"/>
        <v>0</v>
      </c>
      <c r="R97" s="15">
        <f t="shared" si="1"/>
        <v>0</v>
      </c>
      <c r="S97" s="15">
        <f t="shared" si="1"/>
        <v>0</v>
      </c>
      <c r="T97" s="15">
        <f t="shared" si="1"/>
        <v>0</v>
      </c>
      <c r="U97" s="15">
        <f t="shared" si="1"/>
        <v>0</v>
      </c>
      <c r="V97" s="15">
        <f t="shared" si="1"/>
        <v>0</v>
      </c>
      <c r="W97" s="15">
        <f t="shared" si="1"/>
        <v>0</v>
      </c>
      <c r="X97" s="15">
        <f t="shared" si="1"/>
        <v>0</v>
      </c>
      <c r="Y97" s="15">
        <f t="shared" si="1"/>
        <v>0</v>
      </c>
      <c r="Z97" s="15">
        <f t="shared" si="1"/>
        <v>0</v>
      </c>
      <c r="AA97" s="15">
        <f t="shared" si="1"/>
        <v>0</v>
      </c>
      <c r="AB97" s="15">
        <f t="shared" si="1"/>
        <v>0</v>
      </c>
      <c r="AC97" s="15">
        <f t="shared" si="1"/>
        <v>0</v>
      </c>
      <c r="AD97" s="15">
        <f t="shared" si="1"/>
        <v>0</v>
      </c>
      <c r="AE97" s="15">
        <f t="shared" si="1"/>
        <v>0</v>
      </c>
      <c r="AF97" s="15">
        <f t="shared" si="1"/>
        <v>0</v>
      </c>
      <c r="AG97" s="15">
        <f t="shared" si="1"/>
        <v>0</v>
      </c>
      <c r="AH97" s="15">
        <f t="shared" si="1"/>
        <v>0</v>
      </c>
      <c r="AI97" s="69"/>
    </row>
    <row r="98" spans="1:35" s="65" customFormat="1">
      <c r="A98" s="66"/>
      <c r="B98" s="66"/>
      <c r="C98" s="66"/>
      <c r="D98" s="67"/>
      <c r="F98" s="70" t="s">
        <v>33</v>
      </c>
      <c r="G98" s="15" t="e">
        <f t="shared" ref="G98:AH98" si="2">AVERAGE(G15:G95)</f>
        <v>#DIV/0!</v>
      </c>
      <c r="H98" s="15" t="e">
        <f t="shared" si="2"/>
        <v>#DIV/0!</v>
      </c>
      <c r="I98" s="15" t="e">
        <f t="shared" si="2"/>
        <v>#DIV/0!</v>
      </c>
      <c r="J98" s="15" t="e">
        <f t="shared" si="2"/>
        <v>#DIV/0!</v>
      </c>
      <c r="K98" s="15" t="e">
        <f t="shared" si="2"/>
        <v>#DIV/0!</v>
      </c>
      <c r="L98" s="15" t="e">
        <f t="shared" si="2"/>
        <v>#DIV/0!</v>
      </c>
      <c r="M98" s="15" t="e">
        <f t="shared" si="2"/>
        <v>#DIV/0!</v>
      </c>
      <c r="N98" s="15" t="e">
        <f t="shared" si="2"/>
        <v>#DIV/0!</v>
      </c>
      <c r="O98" s="15" t="e">
        <f t="shared" si="2"/>
        <v>#DIV/0!</v>
      </c>
      <c r="P98" s="15" t="e">
        <f t="shared" si="2"/>
        <v>#DIV/0!</v>
      </c>
      <c r="Q98" s="15" t="e">
        <f t="shared" si="2"/>
        <v>#DIV/0!</v>
      </c>
      <c r="R98" s="15" t="e">
        <f t="shared" si="2"/>
        <v>#DIV/0!</v>
      </c>
      <c r="S98" s="15" t="e">
        <f t="shared" si="2"/>
        <v>#DIV/0!</v>
      </c>
      <c r="T98" s="15" t="e">
        <f t="shared" si="2"/>
        <v>#DIV/0!</v>
      </c>
      <c r="U98" s="15" t="e">
        <f t="shared" si="2"/>
        <v>#DIV/0!</v>
      </c>
      <c r="V98" s="15" t="e">
        <f t="shared" si="2"/>
        <v>#DIV/0!</v>
      </c>
      <c r="W98" s="15" t="e">
        <f t="shared" si="2"/>
        <v>#DIV/0!</v>
      </c>
      <c r="X98" s="15" t="e">
        <f t="shared" si="2"/>
        <v>#DIV/0!</v>
      </c>
      <c r="Y98" s="15" t="e">
        <f t="shared" si="2"/>
        <v>#DIV/0!</v>
      </c>
      <c r="Z98" s="15" t="e">
        <f t="shared" si="2"/>
        <v>#DIV/0!</v>
      </c>
      <c r="AA98" s="15" t="e">
        <f t="shared" si="2"/>
        <v>#DIV/0!</v>
      </c>
      <c r="AB98" s="15" t="e">
        <f t="shared" si="2"/>
        <v>#DIV/0!</v>
      </c>
      <c r="AC98" s="15" t="e">
        <f t="shared" si="2"/>
        <v>#DIV/0!</v>
      </c>
      <c r="AD98" s="15" t="e">
        <f t="shared" si="2"/>
        <v>#DIV/0!</v>
      </c>
      <c r="AE98" s="15" t="e">
        <f t="shared" si="2"/>
        <v>#DIV/0!</v>
      </c>
      <c r="AF98" s="15" t="e">
        <f t="shared" si="2"/>
        <v>#DIV/0!</v>
      </c>
      <c r="AG98" s="15" t="e">
        <f t="shared" si="2"/>
        <v>#DIV/0!</v>
      </c>
      <c r="AH98" s="15" t="e">
        <f t="shared" si="2"/>
        <v>#DIV/0!</v>
      </c>
      <c r="AI98" s="69"/>
    </row>
    <row r="99" spans="1:35" s="65" customFormat="1">
      <c r="A99" s="66"/>
      <c r="B99" s="66"/>
      <c r="C99" s="66"/>
      <c r="D99" s="67"/>
      <c r="F99" s="70" t="s">
        <v>35</v>
      </c>
      <c r="G99" s="15" t="e">
        <f t="shared" ref="G99:AH99" si="3">STDEV(G15:G95)</f>
        <v>#DIV/0!</v>
      </c>
      <c r="H99" s="15" t="e">
        <f t="shared" si="3"/>
        <v>#DIV/0!</v>
      </c>
      <c r="I99" s="15" t="e">
        <f t="shared" si="3"/>
        <v>#DIV/0!</v>
      </c>
      <c r="J99" s="15" t="e">
        <f t="shared" si="3"/>
        <v>#DIV/0!</v>
      </c>
      <c r="K99" s="15" t="e">
        <f t="shared" si="3"/>
        <v>#DIV/0!</v>
      </c>
      <c r="L99" s="15" t="e">
        <f t="shared" si="3"/>
        <v>#DIV/0!</v>
      </c>
      <c r="M99" s="15" t="e">
        <f t="shared" si="3"/>
        <v>#DIV/0!</v>
      </c>
      <c r="N99" s="15" t="e">
        <f t="shared" si="3"/>
        <v>#DIV/0!</v>
      </c>
      <c r="O99" s="15" t="e">
        <f t="shared" si="3"/>
        <v>#DIV/0!</v>
      </c>
      <c r="P99" s="15" t="e">
        <f t="shared" si="3"/>
        <v>#DIV/0!</v>
      </c>
      <c r="Q99" s="15" t="e">
        <f t="shared" si="3"/>
        <v>#DIV/0!</v>
      </c>
      <c r="R99" s="15" t="e">
        <f t="shared" si="3"/>
        <v>#DIV/0!</v>
      </c>
      <c r="S99" s="15" t="e">
        <f t="shared" si="3"/>
        <v>#DIV/0!</v>
      </c>
      <c r="T99" s="15" t="e">
        <f t="shared" si="3"/>
        <v>#DIV/0!</v>
      </c>
      <c r="U99" s="15" t="e">
        <f t="shared" si="3"/>
        <v>#DIV/0!</v>
      </c>
      <c r="V99" s="15" t="e">
        <f t="shared" si="3"/>
        <v>#DIV/0!</v>
      </c>
      <c r="W99" s="15" t="e">
        <f t="shared" si="3"/>
        <v>#DIV/0!</v>
      </c>
      <c r="X99" s="15" t="e">
        <f t="shared" si="3"/>
        <v>#DIV/0!</v>
      </c>
      <c r="Y99" s="15" t="e">
        <f t="shared" si="3"/>
        <v>#DIV/0!</v>
      </c>
      <c r="Z99" s="15" t="e">
        <f t="shared" si="3"/>
        <v>#DIV/0!</v>
      </c>
      <c r="AA99" s="15" t="e">
        <f t="shared" si="3"/>
        <v>#DIV/0!</v>
      </c>
      <c r="AB99" s="15" t="e">
        <f t="shared" si="3"/>
        <v>#DIV/0!</v>
      </c>
      <c r="AC99" s="15" t="e">
        <f t="shared" si="3"/>
        <v>#DIV/0!</v>
      </c>
      <c r="AD99" s="15" t="e">
        <f t="shared" si="3"/>
        <v>#DIV/0!</v>
      </c>
      <c r="AE99" s="15" t="e">
        <f t="shared" si="3"/>
        <v>#DIV/0!</v>
      </c>
      <c r="AF99" s="15" t="e">
        <f t="shared" si="3"/>
        <v>#DIV/0!</v>
      </c>
      <c r="AG99" s="15" t="e">
        <f t="shared" si="3"/>
        <v>#DIV/0!</v>
      </c>
      <c r="AH99" s="15" t="e">
        <f t="shared" si="3"/>
        <v>#DIV/0!</v>
      </c>
      <c r="AI99" s="69"/>
    </row>
  </sheetData>
  <mergeCells count="35">
    <mergeCell ref="B5:I5"/>
    <mergeCell ref="B6:I6"/>
    <mergeCell ref="B7:I7"/>
    <mergeCell ref="B8:I8"/>
    <mergeCell ref="B9:I9"/>
    <mergeCell ref="V12:W12"/>
    <mergeCell ref="Y12:AB12"/>
    <mergeCell ref="AC12:AD12"/>
    <mergeCell ref="B11:B14"/>
    <mergeCell ref="C11:C14"/>
    <mergeCell ref="D11:F14"/>
    <mergeCell ref="G11:O11"/>
    <mergeCell ref="P11:X11"/>
    <mergeCell ref="M13:N13"/>
    <mergeCell ref="P13:Q13"/>
    <mergeCell ref="R13:S13"/>
    <mergeCell ref="T13:U13"/>
    <mergeCell ref="V13:W13"/>
    <mergeCell ref="G13:H13"/>
    <mergeCell ref="I13:J13"/>
    <mergeCell ref="K13:L13"/>
    <mergeCell ref="G12:J12"/>
    <mergeCell ref="K12:L12"/>
    <mergeCell ref="M12:N12"/>
    <mergeCell ref="P12:S12"/>
    <mergeCell ref="T12:U12"/>
    <mergeCell ref="Y11:AG11"/>
    <mergeCell ref="AH11:AH14"/>
    <mergeCell ref="AI11:AI14"/>
    <mergeCell ref="AE12:AF12"/>
    <mergeCell ref="AG12:AG13"/>
    <mergeCell ref="AC13:AD13"/>
    <mergeCell ref="AE13:AF13"/>
    <mergeCell ref="Y13:Z13"/>
    <mergeCell ref="AA13:AB13"/>
  </mergeCells>
  <phoneticPr fontId="18" type="noConversion"/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ฟอร์มสรุปผลการเรียน55A</vt:lpstr>
      <vt:lpstr>ฟอร์มสรุปผลการเรียน55AB</vt:lpstr>
      <vt:lpstr>ตัวอย่างฟอร์มรายละเอียด</vt:lpstr>
      <vt:lpstr>แบบบันทึกคะแนนแยก LO</vt:lpstr>
      <vt:lpstr>ฟอร์มสรุปผลการเรียน55AB!Print_Area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2023-06-30T09:43:18Z</dcterms:created>
  <dcterms:modified xsi:type="dcterms:W3CDTF">2024-12-23T04:56:27Z</dcterms:modified>
</cp:coreProperties>
</file>