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-MMP873/Documents/GradeForm/"/>
    </mc:Choice>
  </mc:AlternateContent>
  <xr:revisionPtr revIDLastSave="0" documentId="13_ncr:1_{806A2E4D-3872-654F-B566-8D3B3FBE4637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ฟอร์มสรุปผลการเรียน54A" sheetId="1" r:id="rId1"/>
    <sheet name="ฟอร์มสรุปผลการเรียน54AB" sheetId="2" r:id="rId2"/>
    <sheet name="ตัวอย่างฟอร์มรายละเอียด" sheetId="3" r:id="rId3"/>
    <sheet name="แบบบันทึกคะแนนแยก LO" sheetId="4" r:id="rId4"/>
  </sheets>
  <externalReferences>
    <externalReference r:id="rId5"/>
  </externalReferences>
  <definedNames>
    <definedName name="physicalExam">[1]ตรวจร่างกายสรรพสิทธิประสงค์!$H$4:$AA$114</definedName>
    <definedName name="_xlnm.Print_Area" localSheetId="2">ตัวอย่างฟอร์มรายละเอียด!#REF!</definedName>
    <definedName name="_xlnm.Print_Area" localSheetId="3">'แบบบันทึกคะแนนแยก LO'!#REF!</definedName>
    <definedName name="_xlnm.Print_Area" localSheetId="0">ฟอร์มสรุปผลการเรียน54A!$B$2:$I$127</definedName>
    <definedName name="_xlnm.Print_Area" localSheetId="1">ฟอร์มสรุปผลการเรียน54AB!$B$160:$E$170</definedName>
    <definedName name="_xlnm.Print_Titles" localSheetId="2">ตัวอย่างฟอร์มรายละเอียด!#REF!</definedName>
    <definedName name="_xlnm.Print_Titles" localSheetId="3">'แบบบันทึกคะแนนแยก LO'!#REF!</definedName>
    <definedName name="_xlnm.Print_Titles" localSheetId="0">ฟอร์มสรุปผลการเรียน54A!$10:$11</definedName>
    <definedName name="_xlnm.Print_Titles" localSheetId="1">ฟอร์มสรุปผลการเรียน54AB!#REF!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99" i="4" l="1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AH98" i="4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W15" i="3"/>
  <c r="X15" i="3" s="1"/>
  <c r="U15" i="3"/>
  <c r="S15" i="3"/>
  <c r="P15" i="3"/>
  <c r="N15" i="3"/>
  <c r="L15" i="3"/>
  <c r="J15" i="3"/>
  <c r="H15" i="3"/>
  <c r="Q15" i="3" s="1"/>
  <c r="Y15" i="3" s="1"/>
  <c r="Z15" i="3" s="1"/>
  <c r="AA15" i="3" s="1"/>
  <c r="D196" i="2"/>
  <c r="D195" i="2"/>
  <c r="D194" i="2"/>
  <c r="D193" i="2"/>
  <c r="D192" i="2"/>
  <c r="D191" i="2"/>
  <c r="D190" i="2"/>
  <c r="C196" i="2"/>
  <c r="C195" i="2"/>
  <c r="C194" i="2"/>
  <c r="C193" i="2"/>
  <c r="C197" i="2" s="1"/>
  <c r="C192" i="2"/>
  <c r="C191" i="2"/>
  <c r="C190" i="2"/>
  <c r="G179" i="2"/>
  <c r="G178" i="2"/>
  <c r="G177" i="2"/>
  <c r="G176" i="2"/>
  <c r="D113" i="1"/>
  <c r="D112" i="1"/>
  <c r="D111" i="1"/>
  <c r="D110" i="1"/>
  <c r="D109" i="1"/>
  <c r="D108" i="1"/>
  <c r="D107" i="1"/>
  <c r="C113" i="1"/>
  <c r="C112" i="1"/>
  <c r="C111" i="1"/>
  <c r="C110" i="1"/>
  <c r="C109" i="1"/>
  <c r="C108" i="1"/>
  <c r="C114" i="1" s="1"/>
  <c r="C107" i="1"/>
  <c r="G96" i="1"/>
  <c r="G95" i="1"/>
  <c r="G94" i="1"/>
  <c r="G93" i="1"/>
</calcChain>
</file>

<file path=xl/sharedStrings.xml><?xml version="1.0" encoding="utf-8"?>
<sst xmlns="http://schemas.openxmlformats.org/spreadsheetml/2006/main" count="1517" uniqueCount="421">
  <si>
    <t>นางสาว</t>
  </si>
  <si>
    <t>นาย</t>
  </si>
  <si>
    <t>หมายเหตุ</t>
  </si>
  <si>
    <t>รหัสนักศึกษา</t>
  </si>
  <si>
    <t xml:space="preserve">วิทยาลัยพยาบาลบรมราชชนนี  สรรพสิทธิประสงค์ </t>
  </si>
  <si>
    <t>แบบฟอร์มสรุปผลการเรียน</t>
  </si>
  <si>
    <t>ภาคการศึกษาที่...................ปีการศึกษา....................</t>
  </si>
  <si>
    <t>​กัญ​ช​ลิกา​</t>
  </si>
  <si>
    <t>พลท​มิน​</t>
  </si>
  <si>
    <t>กนกพร</t>
  </si>
  <si>
    <t>ไหลหลั่ง</t>
  </si>
  <si>
    <t>กนกวรรณ</t>
  </si>
  <si>
    <t>ผิวผ่อง</t>
  </si>
  <si>
    <t>อาจวิชัย</t>
  </si>
  <si>
    <t>กมลพรรณ</t>
  </si>
  <si>
    <t>ศรีหาตา</t>
  </si>
  <si>
    <t>กฤตติกา</t>
  </si>
  <si>
    <t>เเก่นโพธิ์</t>
  </si>
  <si>
    <t>กฤษติกา</t>
  </si>
  <si>
    <t>เกลี้ยงรส</t>
  </si>
  <si>
    <t>กัญญาทิพย์</t>
  </si>
  <si>
    <t>บัวกอ</t>
  </si>
  <si>
    <t>กัลยรัตน์</t>
  </si>
  <si>
    <t>สุดสาลี</t>
  </si>
  <si>
    <t>กัลย์สุดา</t>
  </si>
  <si>
    <t>กาละวัน</t>
  </si>
  <si>
    <t>กาญจนา</t>
  </si>
  <si>
    <t>คำนึง</t>
  </si>
  <si>
    <t>กิตติพร</t>
  </si>
  <si>
    <t>อัคธรรม</t>
  </si>
  <si>
    <t>ขวัญข้าว</t>
  </si>
  <si>
    <t>ไชยมาศ</t>
  </si>
  <si>
    <t>ขวัญจิรา</t>
  </si>
  <si>
    <t>โยธี</t>
  </si>
  <si>
    <t>เขมิกา</t>
  </si>
  <si>
    <t>ภาระบุตร</t>
  </si>
  <si>
    <t>จตุพร</t>
  </si>
  <si>
    <t>ชัยกุม</t>
  </si>
  <si>
    <t>จริยา</t>
  </si>
  <si>
    <t>ศิริจันทร์</t>
  </si>
  <si>
    <t>จริยาพร</t>
  </si>
  <si>
    <t>ชูรัตน์</t>
  </si>
  <si>
    <t>จันทร์จิราพร</t>
  </si>
  <si>
    <t>เฟื่องศรีไหม</t>
  </si>
  <si>
    <t>จารุวรรณ</t>
  </si>
  <si>
    <t>บรรเทิง</t>
  </si>
  <si>
    <t>จิตติญารัตน์</t>
  </si>
  <si>
    <t>ภูผาริช่อ</t>
  </si>
  <si>
    <t>จิราพร</t>
  </si>
  <si>
    <t>พรมศร</t>
  </si>
  <si>
    <t>จิราพัชร</t>
  </si>
  <si>
    <t>ศรีหาวงค์</t>
  </si>
  <si>
    <t>จิราภรณ์</t>
  </si>
  <si>
    <t>สืบบุตร</t>
  </si>
  <si>
    <t>จิลลาภัทร</t>
  </si>
  <si>
    <t>บุญช่วยเหลือ</t>
  </si>
  <si>
    <t>จีรนันท์</t>
  </si>
  <si>
    <t>มีชัย</t>
  </si>
  <si>
    <t>จีระนันท์</t>
  </si>
  <si>
    <t>ใสเย็น</t>
  </si>
  <si>
    <t>จุฑาทิพย์</t>
  </si>
  <si>
    <t>วิระศักดิ์</t>
  </si>
  <si>
    <t>จุฑาภักดิ์</t>
  </si>
  <si>
    <t>โคกกลาง</t>
  </si>
  <si>
    <t>จุฑามณี</t>
  </si>
  <si>
    <t>ประทุมทอง</t>
  </si>
  <si>
    <t>สายศิริ</t>
  </si>
  <si>
    <t>จุฑามาศ</t>
  </si>
  <si>
    <t>แผนวิชิต</t>
  </si>
  <si>
    <t>เจษฎา</t>
  </si>
  <si>
    <t>สีปุนนำ</t>
  </si>
  <si>
    <t>เจษฎากร</t>
  </si>
  <si>
    <t>แก้วดี</t>
  </si>
  <si>
    <t>ชญานี</t>
  </si>
  <si>
    <t>วิเศษชาติ</t>
  </si>
  <si>
    <t>ชนาพร</t>
  </si>
  <si>
    <t>วรรณโสภา</t>
  </si>
  <si>
    <t>ชมพูนุท</t>
  </si>
  <si>
    <t>เสียงล้ำ</t>
  </si>
  <si>
    <t>ชลดา</t>
  </si>
  <si>
    <t>พรมชาติ</t>
  </si>
  <si>
    <t>ชลิดา</t>
  </si>
  <si>
    <t>กันหาวัน</t>
  </si>
  <si>
    <t>ชาริสา</t>
  </si>
  <si>
    <t>ชุ่มมาก</t>
  </si>
  <si>
    <t>ชุติกาญจน์</t>
  </si>
  <si>
    <t>พรมมาโฮม</t>
  </si>
  <si>
    <t>โซไรดา</t>
  </si>
  <si>
    <t>ตุงเหยด</t>
  </si>
  <si>
    <t>ญาณิศา</t>
  </si>
  <si>
    <t>จำปา</t>
  </si>
  <si>
    <t>ฐานิดา</t>
  </si>
  <si>
    <t>มุ่งสิน</t>
  </si>
  <si>
    <t>ฐิติญา</t>
  </si>
  <si>
    <t>มูลพันธุ์</t>
  </si>
  <si>
    <t>ฐิติรัตน์</t>
  </si>
  <si>
    <t>พลเยี่ยม</t>
  </si>
  <si>
    <t>ณัจธิดา</t>
  </si>
  <si>
    <t>มงคลสุภา</t>
  </si>
  <si>
    <t>ณัฏฐ์นรี</t>
  </si>
  <si>
    <t>โพธิ์ใต้</t>
  </si>
  <si>
    <t>ณัฐกานต์</t>
  </si>
  <si>
    <t>บุญรักษ์</t>
  </si>
  <si>
    <t>ณัฐธิดา</t>
  </si>
  <si>
    <t>ปาละวงศ์</t>
  </si>
  <si>
    <t>ณิชกมล</t>
  </si>
  <si>
    <t>แก้วศรี</t>
  </si>
  <si>
    <t>ณิชรัตน์</t>
  </si>
  <si>
    <t>วงษาทุม</t>
  </si>
  <si>
    <t>ธณพร</t>
  </si>
  <si>
    <t>สมประสงค์</t>
  </si>
  <si>
    <t>ธนธรณ์</t>
  </si>
  <si>
    <t>สมภาค</t>
  </si>
  <si>
    <t>ธนัชญา</t>
  </si>
  <si>
    <t>แย้มยิ้ม</t>
  </si>
  <si>
    <t>ธนากร</t>
  </si>
  <si>
    <t>วงศ์สิทธิ์</t>
  </si>
  <si>
    <t>ธนาภรณ์</t>
  </si>
  <si>
    <t>มาติยา</t>
  </si>
  <si>
    <t>ธนาวดี</t>
  </si>
  <si>
    <t>ลาธุลี</t>
  </si>
  <si>
    <t>ธนิดา</t>
  </si>
  <si>
    <t>ดรุณพันธ์</t>
  </si>
  <si>
    <t>ธัญญา</t>
  </si>
  <si>
    <t>จารุกขมูล</t>
  </si>
  <si>
    <t>ธิดารัตน์</t>
  </si>
  <si>
    <t>จำปาเทศ</t>
  </si>
  <si>
    <t>ต้นจันทร์</t>
  </si>
  <si>
    <t>ธินิดา</t>
  </si>
  <si>
    <t>ธีริศรา</t>
  </si>
  <si>
    <t>มาลาอุตม์</t>
  </si>
  <si>
    <t>นพมาศ</t>
  </si>
  <si>
    <t>บังเอิญ</t>
  </si>
  <si>
    <t>นริศรา</t>
  </si>
  <si>
    <t>พรมทอง</t>
  </si>
  <si>
    <t>นลินนิภา</t>
  </si>
  <si>
    <t>โมลา</t>
  </si>
  <si>
    <t>นันทวดี</t>
  </si>
  <si>
    <t>สมบัติหลาย</t>
  </si>
  <si>
    <t>นันทักษพร</t>
  </si>
  <si>
    <t>ยอดดี</t>
  </si>
  <si>
    <t>นันธิดา</t>
  </si>
  <si>
    <t>ขอบเขต</t>
  </si>
  <si>
    <t>นิยดา</t>
  </si>
  <si>
    <t>แสงคำ</t>
  </si>
  <si>
    <t>นุชธิวา</t>
  </si>
  <si>
    <t>คำมั่น</t>
  </si>
  <si>
    <t>นุชนาฎ</t>
  </si>
  <si>
    <t>กองแก้ว</t>
  </si>
  <si>
    <t>เนตรนภา</t>
  </si>
  <si>
    <t>กิ่งนนท์</t>
  </si>
  <si>
    <t>แสงบุญ</t>
  </si>
  <si>
    <t>บัณฑิตา</t>
  </si>
  <si>
    <t>ฝ่ายบุตร</t>
  </si>
  <si>
    <t>บารมี</t>
  </si>
  <si>
    <t>ศรีถม</t>
  </si>
  <si>
    <t>เบญญาภา</t>
  </si>
  <si>
    <t>การิสุข</t>
  </si>
  <si>
    <t>ปณัดดา</t>
  </si>
  <si>
    <t>ยืนยั่ง</t>
  </si>
  <si>
    <t>ปณิตา</t>
  </si>
  <si>
    <t>โมคศิริ</t>
  </si>
  <si>
    <t>ปตัญชลี</t>
  </si>
  <si>
    <t>หนองหงอก</t>
  </si>
  <si>
    <t>ปรารถนา</t>
  </si>
  <si>
    <t>กัณหาวัน</t>
  </si>
  <si>
    <t>ปรียาภัทร</t>
  </si>
  <si>
    <t>ตาทอง</t>
  </si>
  <si>
    <t>ปัญญาพร</t>
  </si>
  <si>
    <t>รุณวงค์</t>
  </si>
  <si>
    <t>ปานระพี</t>
  </si>
  <si>
    <t>น้อยคำตัน</t>
  </si>
  <si>
    <t>ปาริฉัตร</t>
  </si>
  <si>
    <t>เพ็งสามูล</t>
  </si>
  <si>
    <t>ปาริชาด</t>
  </si>
  <si>
    <t>ฝั่งซ้าย</t>
  </si>
  <si>
    <t>ปิยะฉัตร</t>
  </si>
  <si>
    <t>นิลบล</t>
  </si>
  <si>
    <t>พรนัชชา</t>
  </si>
  <si>
    <t>ซาเหลา</t>
  </si>
  <si>
    <t>พรรณวิภา</t>
  </si>
  <si>
    <t>อดทน</t>
  </si>
  <si>
    <t>พริริสา</t>
  </si>
  <si>
    <t>จันคะนา</t>
  </si>
  <si>
    <t>พัชรวรรณ</t>
  </si>
  <si>
    <t>สว่างสุรีย์</t>
  </si>
  <si>
    <t>พัชราภรณ์</t>
  </si>
  <si>
    <t>วงค์หล้า</t>
  </si>
  <si>
    <t>พัชริดา</t>
  </si>
  <si>
    <t>ศรีวะอุไร</t>
  </si>
  <si>
    <t>พัชรี</t>
  </si>
  <si>
    <t>สีปัด</t>
  </si>
  <si>
    <t>พิชญาภา</t>
  </si>
  <si>
    <t>ศิริศรี</t>
  </si>
  <si>
    <t>พิมพ์ดาว</t>
  </si>
  <si>
    <t>โสมมา</t>
  </si>
  <si>
    <t>พิมลรัตน์</t>
  </si>
  <si>
    <t>เรื่อเรือง</t>
  </si>
  <si>
    <t>พีรดา</t>
  </si>
  <si>
    <t>แซ่จัน</t>
  </si>
  <si>
    <t>พีระภัทร</t>
  </si>
  <si>
    <t>บุดดี</t>
  </si>
  <si>
    <t>พุทธรักษา</t>
  </si>
  <si>
    <t>ถาวร</t>
  </si>
  <si>
    <t>เพชรน้ำหนึ่ง</t>
  </si>
  <si>
    <t>ศรัณยธาดาวงศ์</t>
  </si>
  <si>
    <t>เพชรเอก</t>
  </si>
  <si>
    <t>ต้นโพธิ์</t>
  </si>
  <si>
    <t>เพียงขวัญ</t>
  </si>
  <si>
    <t>พิมเสน</t>
  </si>
  <si>
    <t>ภรณ์วิไลวรรณ์</t>
  </si>
  <si>
    <t>เพ็งพาด</t>
  </si>
  <si>
    <t>ภัทชรา</t>
  </si>
  <si>
    <t>กุก่อง</t>
  </si>
  <si>
    <t>ภัทรพิมล</t>
  </si>
  <si>
    <t>รอบคอบ</t>
  </si>
  <si>
    <t>ภัทราวดี</t>
  </si>
  <si>
    <t>บูรณะ</t>
  </si>
  <si>
    <t>ไลยรัตน์</t>
  </si>
  <si>
    <t>ภาวินี</t>
  </si>
  <si>
    <t>นิ้วทอง</t>
  </si>
  <si>
    <t>มนัสดา</t>
  </si>
  <si>
    <t>มณีสุข</t>
  </si>
  <si>
    <t>มุทิตา</t>
  </si>
  <si>
    <t>พรมบุตร</t>
  </si>
  <si>
    <t>เมษนี</t>
  </si>
  <si>
    <t>ไชยสุวรรณ</t>
  </si>
  <si>
    <t>ยุพาวรรณ</t>
  </si>
  <si>
    <t>พรมสาร</t>
  </si>
  <si>
    <t>ยุภาวรรณ</t>
  </si>
  <si>
    <t>จักษุมาศ</t>
  </si>
  <si>
    <t>รสิมน</t>
  </si>
  <si>
    <t>โมทอง</t>
  </si>
  <si>
    <t>ระวิวรรณ</t>
  </si>
  <si>
    <t>ไชยบุญทัน</t>
  </si>
  <si>
    <t>รักษิตา</t>
  </si>
  <si>
    <t>โคตรบรรดิษ</t>
  </si>
  <si>
    <t>รัชนี</t>
  </si>
  <si>
    <t>ภูมี</t>
  </si>
  <si>
    <t>รัตติญา</t>
  </si>
  <si>
    <t>อินโสม</t>
  </si>
  <si>
    <t>รัตน์ติกร</t>
  </si>
  <si>
    <t>แสนทวีสุข</t>
  </si>
  <si>
    <t>รัตนาภรณ์</t>
  </si>
  <si>
    <t>เศษศรี</t>
  </si>
  <si>
    <t>วนิดา</t>
  </si>
  <si>
    <t>สาลี</t>
  </si>
  <si>
    <t>วรพล</t>
  </si>
  <si>
    <t>มีศรี</t>
  </si>
  <si>
    <t>วรรณิษา</t>
  </si>
  <si>
    <t>บ้งคำ</t>
  </si>
  <si>
    <t>วลักษ์สุดา</t>
  </si>
  <si>
    <t>แหวนเงิน</t>
  </si>
  <si>
    <t>วัชรพล</t>
  </si>
  <si>
    <t>ใจวัง</t>
  </si>
  <si>
    <t>วัชราภรณ์</t>
  </si>
  <si>
    <t>เพลินจิตร</t>
  </si>
  <si>
    <t>วิไรลักษณ์</t>
  </si>
  <si>
    <t>ทองทา</t>
  </si>
  <si>
    <t>วิลาสินี</t>
  </si>
  <si>
    <t>วรรณบุตร</t>
  </si>
  <si>
    <t>วิไลพร</t>
  </si>
  <si>
    <t>เรียงรัมย์</t>
  </si>
  <si>
    <t>ศศิตา</t>
  </si>
  <si>
    <t>ตูมทอง</t>
  </si>
  <si>
    <t>ศศิธร</t>
  </si>
  <si>
    <t>รัตนบำรุง</t>
  </si>
  <si>
    <t>ศศิมา</t>
  </si>
  <si>
    <t>บุญมี</t>
  </si>
  <si>
    <t>ศิรประภา</t>
  </si>
  <si>
    <t>เข็มแก้ว</t>
  </si>
  <si>
    <t>ศิรภัสสร</t>
  </si>
  <si>
    <t>ราชนุวงค์</t>
  </si>
  <si>
    <t>ศิรินภา</t>
  </si>
  <si>
    <t>ศรีสุข</t>
  </si>
  <si>
    <t>ศิริยากรณ์</t>
  </si>
  <si>
    <t>โคตรพรม</t>
  </si>
  <si>
    <t>ศุภิสรา</t>
  </si>
  <si>
    <t>สุทธสนธ์</t>
  </si>
  <si>
    <t>สโรชา</t>
  </si>
  <si>
    <t>โถทอง</t>
  </si>
  <si>
    <t>สาวิตรี</t>
  </si>
  <si>
    <t>เสนสาย</t>
  </si>
  <si>
    <t>สิริญาภรณ์</t>
  </si>
  <si>
    <t>กกฝ้าย</t>
  </si>
  <si>
    <t>สุกฤตา</t>
  </si>
  <si>
    <t>มิ่งชัย</t>
  </si>
  <si>
    <t>สุกัญญา</t>
  </si>
  <si>
    <t>โคตรดก</t>
  </si>
  <si>
    <t>สุจิตตา</t>
  </si>
  <si>
    <t>ทองอ่อน</t>
  </si>
  <si>
    <t>สุชาวดี</t>
  </si>
  <si>
    <t>กาเมือง</t>
  </si>
  <si>
    <t>สุดารัตน์</t>
  </si>
  <si>
    <t>เพียงพานิช</t>
  </si>
  <si>
    <t>สุทธิดา</t>
  </si>
  <si>
    <t>แก้วอนันต์</t>
  </si>
  <si>
    <t>สุธีกานต์</t>
  </si>
  <si>
    <t>ชันษา</t>
  </si>
  <si>
    <t>สุปราณี</t>
  </si>
  <si>
    <t>โคตสุวรรณ</t>
  </si>
  <si>
    <t>สุพรรณษา</t>
  </si>
  <si>
    <t>ปัจฉาพร</t>
  </si>
  <si>
    <t>สุพัฒตรา</t>
  </si>
  <si>
    <t>จันดีสาร</t>
  </si>
  <si>
    <t>สุริพร</t>
  </si>
  <si>
    <t>บัวใหญ่</t>
  </si>
  <si>
    <t>สุวนัน</t>
  </si>
  <si>
    <t>โทแสง</t>
  </si>
  <si>
    <t>สุวะนันท์</t>
  </si>
  <si>
    <t>โคตรสมบัติ</t>
  </si>
  <si>
    <t>เสาวลักษณ์</t>
  </si>
  <si>
    <t>ล้อมวงศ์</t>
  </si>
  <si>
    <t>อรยา</t>
  </si>
  <si>
    <t>ใจจันทร์</t>
  </si>
  <si>
    <t>พรมลี</t>
  </si>
  <si>
    <t>อรวรรณ</t>
  </si>
  <si>
    <t>ถวิลไพร</t>
  </si>
  <si>
    <t>อินทิชา</t>
  </si>
  <si>
    <t>สุ่มอินทร์</t>
  </si>
  <si>
    <t>อิศราภรณ์</t>
  </si>
  <si>
    <t>พุทโมกข์</t>
  </si>
  <si>
    <t>อุบลวรรณ</t>
  </si>
  <si>
    <t>นิลทอง</t>
  </si>
  <si>
    <t>เอกรินทร์</t>
  </si>
  <si>
    <t>คงคาพันธ์</t>
  </si>
  <si>
    <t>เอื้อการย์</t>
  </si>
  <si>
    <t>นิลาศน์</t>
  </si>
  <si>
    <t>เลขที่</t>
  </si>
  <si>
    <t>รหัสประจำตัว</t>
  </si>
  <si>
    <t>ชื่อ-สกุล</t>
  </si>
  <si>
    <t>คะแนนดิบรวม 100 %</t>
  </si>
  <si>
    <t>GRADE</t>
  </si>
  <si>
    <t>ทฤษฎี 2 หน่วยกิต</t>
  </si>
  <si>
    <t>ทดลอง 1 หน่วยกิต</t>
  </si>
  <si>
    <t>Final 40%</t>
  </si>
  <si>
    <t>อ่านจับใจความ 25 %</t>
  </si>
  <si>
    <t>รายงาน 25 %</t>
  </si>
  <si>
    <t xml:space="preserve">Max </t>
  </si>
  <si>
    <t>ลงชื่อ.............................................................</t>
  </si>
  <si>
    <t>Min</t>
  </si>
  <si>
    <t>(.........................................................)</t>
  </si>
  <si>
    <t>Mean</t>
  </si>
  <si>
    <t>ผู้รับผิดชอบรายวิชา</t>
  </si>
  <si>
    <t>SD</t>
  </si>
  <si>
    <t>ตัดเกรดแบบอิงเกณฑ์</t>
  </si>
  <si>
    <t>คะแนนระหว่าง</t>
  </si>
  <si>
    <t>ถึง</t>
  </si>
  <si>
    <t>A (4.00)</t>
  </si>
  <si>
    <t>B+ (3.50)</t>
  </si>
  <si>
    <t>B (3.00)</t>
  </si>
  <si>
    <t>(..............................................................)</t>
  </si>
  <si>
    <t>C+ (2.50)</t>
  </si>
  <si>
    <t>หัวหน้าสาขาวิชา.................................................</t>
  </si>
  <si>
    <t>C (2.00)</t>
  </si>
  <si>
    <t>วันที่ ................................................</t>
  </si>
  <si>
    <t>D+ (1.50)</t>
  </si>
  <si>
    <t>D (1.00)</t>
  </si>
  <si>
    <t>สรุปจำนวนเกรดและร้อยละ</t>
  </si>
  <si>
    <t>เกรด</t>
  </si>
  <si>
    <t>จำนวน (คน)</t>
  </si>
  <si>
    <t>ร้อยละ</t>
  </si>
  <si>
    <t>A</t>
  </si>
  <si>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 ผลการเรียนวิชา...............................................................................</t>
    </r>
  </si>
  <si>
    <t>B+</t>
  </si>
  <si>
    <t>ภาคการศึกษาที่................................... ปีการศึกษา...............................</t>
  </si>
  <si>
    <t>B</t>
  </si>
  <si>
    <t>ได้ผ่านการพิจารณาโดยคณะกรรมการฝ่ายวิชาการและได้แก้ไข</t>
  </si>
  <si>
    <t>C+</t>
  </si>
  <si>
    <t>ตามคำแนะนำครบถ้วน เรียบร้อยแล้ว ให้ดำเนินการแจ้งผลการเรียน</t>
  </si>
  <si>
    <t>C</t>
  </si>
  <si>
    <t>ให้นักศึกษาทราบในระบบสารสนเทศได้</t>
  </si>
  <si>
    <t>D+</t>
  </si>
  <si>
    <t>D</t>
  </si>
  <si>
    <t xml:space="preserve">หมายเหตุ  </t>
  </si>
  <si>
    <t xml:space="preserve">1.  ในกรณีติด  I,E,F,U   โปรดระบุ </t>
  </si>
  <si>
    <t xml:space="preserve">2.  นักศึกษาสามารถทักท้วงผลการเรียนได้ภายใน </t>
  </si>
  <si>
    <t xml:space="preserve">     1 สัปดาห์ หลังการประกาศเกรดใน</t>
  </si>
  <si>
    <t xml:space="preserve">     ระบบสารสนเทศทางเว็บไซด์วิทยาลัยฯ</t>
  </si>
  <si>
    <t>ให้นักศึกษาทักท้วงผลการเรียนได้</t>
  </si>
  <si>
    <t>ภายในวันที่..............................................................</t>
  </si>
  <si>
    <t>ลำดับ</t>
  </si>
  <si>
    <t>รวม</t>
  </si>
  <si>
    <t>Max</t>
  </si>
  <si>
    <t>(….........................................................)</t>
  </si>
  <si>
    <t>ผู้รับผิดชอบรายวิชาฯ</t>
  </si>
  <si>
    <t>การศึกษาทั่วไป พื้นฐานวิชาชีพ</t>
  </si>
  <si>
    <t>กลุ่มวิชาชีพ ภาคทฤษฎี</t>
  </si>
  <si>
    <t>กลุ่มวิชาชีพ ภาคปฏิบัติ</t>
  </si>
  <si>
    <t>F</t>
  </si>
  <si>
    <t>PLO1</t>
  </si>
  <si>
    <t>PLO3</t>
  </si>
  <si>
    <t>PLO4</t>
  </si>
  <si>
    <t>คะแนนสอบ 60 %</t>
  </si>
  <si>
    <t>คะแนนเก็บ 40 %</t>
  </si>
  <si>
    <t>การสอบทักษะ 100 %</t>
  </si>
  <si>
    <t>สอบย่อยครั้งที่.... 20%</t>
  </si>
  <si>
    <t>สมุดคำศัพท์ 20 %</t>
  </si>
  <si>
    <t>สมุดบันทึก 20%</t>
  </si>
  <si>
    <t>บทบาทสมมติ 50 %</t>
  </si>
  <si>
    <t>CLO..</t>
  </si>
  <si>
    <t>เต็ม 30</t>
  </si>
  <si>
    <t xml:space="preserve">เต็ม 40 </t>
  </si>
  <si>
    <t>(นางสาวอรนิตย์  จันทะเสน)</t>
  </si>
  <si>
    <t>หัวหน้างานทะเบียนและประมวลผล</t>
  </si>
  <si>
    <t>นักศึกษาหลักสูตรพยาบาลศาสตรบัณฑิต รุ่นที่..54..  ชั้นปีที่ 2 ห้อง A</t>
  </si>
  <si>
    <t>นักศึกษาหลักสูตรพยาบาลศาสตรบัณฑิต รุ่นที่..54..  ชั้นปีที่ 2 ห้อง AB</t>
  </si>
  <si>
    <t>วิชา…..........................................................................................รหัสวิชา.....................หน่วยกิต............(.....-.....-.....)</t>
  </si>
  <si>
    <t>คะแนนดิบรวม
3 นก.
(คอลัมน์ Q+X)</t>
  </si>
  <si>
    <t>คะแนนดิบรวม 100 %
(คอลัมน์ Y/จน.นก.)</t>
  </si>
  <si>
    <t>คะแนนดิบ 100%</t>
  </si>
  <si>
    <t>(score x จน.นก.)</t>
  </si>
  <si>
    <t>ทฤษฎี</t>
  </si>
  <si>
    <t>ทดลอง</t>
  </si>
  <si>
    <t>คะแนนแยก LO รวมทั้งวิชา</t>
  </si>
  <si>
    <t>CLO1.1.2</t>
  </si>
  <si>
    <t>CLO1.1.3</t>
  </si>
  <si>
    <t>CLO3.1.1</t>
  </si>
  <si>
    <t>CLO4.1.2</t>
  </si>
  <si>
    <t>แบบฟอร์มสรุปผลการเรียนแยก LO</t>
  </si>
  <si>
    <t>แบบฟอร์มรายละเอียดการให้คะแนนตาม มคอ. 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</si>
</sst>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0"/>
      <color rgb="FF000000"/>
      <name val="Calibri"/>
      <family val="2"/>
      <scheme val="minor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color indexed="8"/>
      <name val="TH SarabunPSK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6"/>
      <name val="Wingdings"/>
      <charset val="2"/>
    </font>
    <font>
      <b/>
      <sz val="14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H SarabunPSK"/>
      <family val="2"/>
    </font>
    <font>
      <sz val="8"/>
      <name val="Calibri"/>
      <family val="2"/>
      <scheme val="minor"/>
    </font>
    <font>
      <b/>
      <sz val="16"/>
      <name val="TH SarabunPSK"/>
      <family val="2"/>
      <charset val="222"/>
    </font>
    <font>
      <sz val="16"/>
      <color theme="0"/>
      <name val="TH SarabunPSK"/>
      <family val="2"/>
    </font>
    <font>
      <sz val="16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2" applyFont="1"/>
    <xf numFmtId="0" fontId="3" fillId="2" borderId="0" xfId="1" applyFont="1" applyFill="1"/>
    <xf numFmtId="0" fontId="3" fillId="2" borderId="0" xfId="0" applyFont="1" applyFill="1"/>
    <xf numFmtId="0" fontId="6" fillId="0" borderId="0" xfId="3" applyFont="1"/>
    <xf numFmtId="0" fontId="7" fillId="0" borderId="0" xfId="3" applyFont="1"/>
    <xf numFmtId="0" fontId="3" fillId="2" borderId="3" xfId="0" applyFont="1" applyFill="1" applyBorder="1"/>
    <xf numFmtId="0" fontId="4" fillId="2" borderId="3" xfId="1" applyFont="1" applyFill="1" applyBorder="1" applyAlignment="1">
      <alignment vertical="top"/>
    </xf>
    <xf numFmtId="0" fontId="3" fillId="2" borderId="3" xfId="1" applyFont="1" applyFill="1" applyBorder="1"/>
    <xf numFmtId="0" fontId="4" fillId="0" borderId="3" xfId="2" applyFont="1" applyBorder="1"/>
    <xf numFmtId="0" fontId="4" fillId="2" borderId="3" xfId="1" applyFont="1" applyFill="1" applyBorder="1"/>
    <xf numFmtId="0" fontId="3" fillId="0" borderId="3" xfId="0" applyFont="1" applyBorder="1"/>
    <xf numFmtId="0" fontId="3" fillId="0" borderId="2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/>
    <xf numFmtId="0" fontId="3" fillId="2" borderId="1" xfId="1" applyFont="1" applyFill="1" applyBorder="1"/>
    <xf numFmtId="0" fontId="4" fillId="0" borderId="1" xfId="2" applyFont="1" applyBorder="1"/>
    <xf numFmtId="2" fontId="4" fillId="0" borderId="1" xfId="2" applyNumberFormat="1" applyFont="1" applyBorder="1"/>
    <xf numFmtId="164" fontId="4" fillId="0" borderId="1" xfId="2" applyNumberFormat="1" applyFont="1" applyBorder="1" applyAlignment="1">
      <alignment horizontal="center"/>
    </xf>
    <xf numFmtId="0" fontId="4" fillId="2" borderId="7" xfId="0" applyFont="1" applyFill="1" applyBorder="1"/>
    <xf numFmtId="0" fontId="3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2" borderId="2" xfId="0" applyFont="1" applyFill="1" applyBorder="1"/>
    <xf numFmtId="0" fontId="3" fillId="0" borderId="7" xfId="0" applyFont="1" applyBorder="1"/>
    <xf numFmtId="0" fontId="3" fillId="2" borderId="2" xfId="1" applyFont="1" applyFill="1" applyBorder="1"/>
    <xf numFmtId="0" fontId="4" fillId="0" borderId="2" xfId="2" applyFont="1" applyBorder="1"/>
    <xf numFmtId="0" fontId="7" fillId="0" borderId="0" xfId="3" applyFont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9" fontId="8" fillId="0" borderId="1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/>
    </xf>
    <xf numFmtId="0" fontId="7" fillId="0" borderId="10" xfId="3" applyFont="1" applyBorder="1"/>
    <xf numFmtId="0" fontId="7" fillId="0" borderId="11" xfId="3" applyFont="1" applyBorder="1"/>
    <xf numFmtId="0" fontId="9" fillId="0" borderId="4" xfId="3" applyFont="1" applyBorder="1" applyAlignment="1">
      <alignment horizontal="right" vertical="center"/>
    </xf>
    <xf numFmtId="0" fontId="8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right" vertical="center"/>
    </xf>
    <xf numFmtId="0" fontId="11" fillId="0" borderId="1" xfId="4" applyFont="1" applyBorder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3" applyFont="1" applyAlignment="1">
      <alignment horizontal="center" vertical="center" wrapText="1"/>
    </xf>
    <xf numFmtId="0" fontId="8" fillId="0" borderId="14" xfId="3" applyFont="1" applyBorder="1" applyAlignment="1">
      <alignment horizontal="center" vertical="center"/>
    </xf>
    <xf numFmtId="0" fontId="7" fillId="0" borderId="13" xfId="6" applyFont="1" applyBorder="1"/>
    <xf numFmtId="0" fontId="7" fillId="0" borderId="0" xfId="6" applyFont="1"/>
    <xf numFmtId="0" fontId="7" fillId="0" borderId="0" xfId="6" applyFont="1" applyAlignment="1">
      <alignment horizontal="center" vertical="center"/>
    </xf>
    <xf numFmtId="0" fontId="7" fillId="0" borderId="14" xfId="6" applyFont="1" applyBorder="1" applyAlignment="1">
      <alignment horizontal="left"/>
    </xf>
    <xf numFmtId="0" fontId="7" fillId="0" borderId="14" xfId="0" applyFont="1" applyBorder="1" applyAlignment="1">
      <alignment vertical="center"/>
    </xf>
    <xf numFmtId="0" fontId="7" fillId="0" borderId="0" xfId="6" applyFont="1" applyAlignment="1">
      <alignment horizontal="center"/>
    </xf>
    <xf numFmtId="0" fontId="7" fillId="0" borderId="0" xfId="3" applyFont="1" applyAlignment="1">
      <alignment vertical="center"/>
    </xf>
    <xf numFmtId="0" fontId="7" fillId="0" borderId="0" xfId="4" applyFont="1" applyAlignment="1">
      <alignment vertical="center"/>
    </xf>
    <xf numFmtId="0" fontId="7" fillId="0" borderId="14" xfId="4" applyFont="1" applyBorder="1" applyAlignment="1">
      <alignment vertical="center"/>
    </xf>
    <xf numFmtId="0" fontId="12" fillId="0" borderId="0" xfId="0" applyFont="1"/>
    <xf numFmtId="0" fontId="7" fillId="0" borderId="8" xfId="4" applyFont="1" applyBorder="1" applyAlignment="1">
      <alignment horizontal="left"/>
    </xf>
    <xf numFmtId="0" fontId="7" fillId="0" borderId="10" xfId="4" applyFont="1" applyBorder="1"/>
    <xf numFmtId="0" fontId="7" fillId="0" borderId="11" xfId="4" applyFont="1" applyBorder="1"/>
    <xf numFmtId="0" fontId="7" fillId="0" borderId="1" xfId="4" applyFont="1" applyBorder="1" applyAlignment="1">
      <alignment horizontal="center"/>
    </xf>
    <xf numFmtId="0" fontId="12" fillId="0" borderId="13" xfId="0" applyFont="1" applyBorder="1"/>
    <xf numFmtId="0" fontId="12" fillId="0" borderId="14" xfId="0" applyFont="1" applyBorder="1"/>
    <xf numFmtId="0" fontId="7" fillId="0" borderId="1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3" xfId="4" applyFont="1" applyBorder="1" applyAlignment="1">
      <alignment horizontal="left"/>
    </xf>
    <xf numFmtId="0" fontId="7" fillId="0" borderId="0" xfId="4" applyFont="1" applyAlignment="1">
      <alignment horizontal="left"/>
    </xf>
    <xf numFmtId="0" fontId="7" fillId="0" borderId="14" xfId="4" applyFont="1" applyBorder="1" applyAlignment="1">
      <alignment horizontal="left"/>
    </xf>
    <xf numFmtId="0" fontId="7" fillId="0" borderId="13" xfId="4" applyFont="1" applyBorder="1"/>
    <xf numFmtId="0" fontId="7" fillId="0" borderId="14" xfId="4" applyFont="1" applyBorder="1"/>
    <xf numFmtId="0" fontId="6" fillId="0" borderId="13" xfId="3" applyFont="1" applyBorder="1"/>
    <xf numFmtId="0" fontId="6" fillId="0" borderId="14" xfId="3" applyFont="1" applyBorder="1"/>
    <xf numFmtId="0" fontId="7" fillId="0" borderId="13" xfId="3" applyFont="1" applyBorder="1"/>
    <xf numFmtId="0" fontId="7" fillId="0" borderId="14" xfId="3" applyFont="1" applyBorder="1"/>
    <xf numFmtId="0" fontId="7" fillId="0" borderId="8" xfId="4" applyFont="1" applyBorder="1" applyAlignment="1">
      <alignment horizontal="center"/>
    </xf>
    <xf numFmtId="0" fontId="7" fillId="0" borderId="0" xfId="4" applyFont="1"/>
    <xf numFmtId="0" fontId="8" fillId="0" borderId="13" xfId="4" applyFont="1" applyBorder="1"/>
    <xf numFmtId="0" fontId="7" fillId="0" borderId="0" xfId="0" applyFont="1"/>
    <xf numFmtId="0" fontId="7" fillId="0" borderId="14" xfId="0" applyFont="1" applyBorder="1"/>
    <xf numFmtId="0" fontId="7" fillId="0" borderId="13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5" xfId="0" applyFont="1" applyBorder="1"/>
    <xf numFmtId="0" fontId="14" fillId="0" borderId="0" xfId="3" applyFont="1"/>
    <xf numFmtId="0" fontId="12" fillId="0" borderId="0" xfId="4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5" fillId="0" borderId="1" xfId="3" applyFont="1" applyBorder="1" applyAlignment="1">
      <alignment horizontal="center" vertical="center"/>
    </xf>
    <xf numFmtId="0" fontId="16" fillId="0" borderId="1" xfId="0" applyFont="1" applyBorder="1"/>
    <xf numFmtId="0" fontId="8" fillId="0" borderId="1" xfId="6" applyFont="1" applyBorder="1" applyAlignment="1">
      <alignment horizontal="center"/>
    </xf>
    <xf numFmtId="0" fontId="7" fillId="0" borderId="1" xfId="6" applyFont="1" applyBorder="1"/>
    <xf numFmtId="0" fontId="7" fillId="0" borderId="14" xfId="6" applyFont="1" applyBorder="1"/>
    <xf numFmtId="0" fontId="8" fillId="0" borderId="0" xfId="6" applyFont="1"/>
    <xf numFmtId="0" fontId="7" fillId="0" borderId="0" xfId="6" applyFont="1" applyAlignment="1">
      <alignment horizontal="left"/>
    </xf>
    <xf numFmtId="0" fontId="17" fillId="0" borderId="13" xfId="0" applyFont="1" applyBorder="1"/>
    <xf numFmtId="0" fontId="7" fillId="0" borderId="1" xfId="6" applyFont="1" applyBorder="1" applyAlignment="1">
      <alignment horizontal="center"/>
    </xf>
    <xf numFmtId="0" fontId="7" fillId="0" borderId="3" xfId="6" applyFont="1" applyBorder="1"/>
    <xf numFmtId="0" fontId="7" fillId="0" borderId="8" xfId="6" applyFont="1" applyBorder="1"/>
    <xf numFmtId="0" fontId="7" fillId="0" borderId="10" xfId="6" applyFont="1" applyBorder="1"/>
    <xf numFmtId="0" fontId="7" fillId="0" borderId="11" xfId="6" applyFont="1" applyBorder="1"/>
    <xf numFmtId="0" fontId="8" fillId="0" borderId="12" xfId="6" applyFont="1" applyBorder="1"/>
    <xf numFmtId="0" fontId="7" fillId="0" borderId="6" xfId="6" applyFont="1" applyBorder="1"/>
    <xf numFmtId="0" fontId="7" fillId="0" borderId="5" xfId="6" applyFont="1" applyBorder="1"/>
    <xf numFmtId="0" fontId="7" fillId="3" borderId="0" xfId="7" applyFont="1" applyFill="1" applyAlignment="1">
      <alignment horizontal="center" vertical="center" wrapText="1"/>
    </xf>
    <xf numFmtId="0" fontId="16" fillId="3" borderId="0" xfId="0" applyFont="1" applyFill="1" applyAlignment="1">
      <alignment wrapText="1"/>
    </xf>
    <xf numFmtId="0" fontId="7" fillId="4" borderId="1" xfId="6" applyFont="1" applyFill="1" applyBorder="1" applyAlignment="1">
      <alignment horizontal="center"/>
    </xf>
    <xf numFmtId="0" fontId="7" fillId="5" borderId="1" xfId="6" applyFont="1" applyFill="1" applyBorder="1" applyAlignment="1">
      <alignment horizontal="center"/>
    </xf>
    <xf numFmtId="0" fontId="7" fillId="6" borderId="1" xfId="3" applyFont="1" applyFill="1" applyBorder="1" applyAlignment="1">
      <alignment horizontal="center"/>
    </xf>
    <xf numFmtId="0" fontId="7" fillId="3" borderId="0" xfId="7" applyFont="1" applyFill="1" applyAlignment="1">
      <alignment horizontal="center" wrapText="1"/>
    </xf>
    <xf numFmtId="0" fontId="16" fillId="0" borderId="0" xfId="3" applyFont="1" applyAlignment="1">
      <alignment horizontal="right" vertical="center"/>
    </xf>
    <xf numFmtId="0" fontId="16" fillId="0" borderId="0" xfId="3" applyFont="1" applyAlignment="1">
      <alignment horizontal="left" vertical="center"/>
    </xf>
    <xf numFmtId="0" fontId="7" fillId="4" borderId="1" xfId="6" applyFont="1" applyFill="1" applyBorder="1" applyAlignment="1">
      <alignment horizontal="center" vertical="center"/>
    </xf>
    <xf numFmtId="0" fontId="7" fillId="4" borderId="1" xfId="6" applyFont="1" applyFill="1" applyBorder="1"/>
    <xf numFmtId="0" fontId="7" fillId="5" borderId="1" xfId="6" applyFont="1" applyFill="1" applyBorder="1" applyAlignment="1">
      <alignment horizontal="center" vertical="center"/>
    </xf>
    <xf numFmtId="0" fontId="7" fillId="5" borderId="1" xfId="6" applyFont="1" applyFill="1" applyBorder="1"/>
    <xf numFmtId="0" fontId="7" fillId="6" borderId="1" xfId="6" applyFont="1" applyFill="1" applyBorder="1" applyAlignment="1">
      <alignment horizontal="center"/>
    </xf>
    <xf numFmtId="0" fontId="7" fillId="6" borderId="1" xfId="6" applyFont="1" applyFill="1" applyBorder="1" applyAlignment="1">
      <alignment horizontal="center" vertical="center"/>
    </xf>
    <xf numFmtId="0" fontId="7" fillId="6" borderId="1" xfId="6" applyFont="1" applyFill="1" applyBorder="1"/>
    <xf numFmtId="0" fontId="7" fillId="0" borderId="0" xfId="3" applyFont="1" applyAlignment="1">
      <alignment horizontal="left"/>
    </xf>
    <xf numFmtId="0" fontId="7" fillId="0" borderId="0" xfId="6" applyFont="1" applyAlignment="1">
      <alignment horizontal="right"/>
    </xf>
    <xf numFmtId="0" fontId="7" fillId="0" borderId="13" xfId="6" applyFont="1" applyBorder="1" applyAlignment="1">
      <alignment horizontal="center"/>
    </xf>
    <xf numFmtId="9" fontId="8" fillId="0" borderId="1" xfId="3" applyNumberFormat="1" applyFont="1" applyBorder="1" applyAlignment="1">
      <alignment horizontal="center" vertical="center" wrapText="1"/>
    </xf>
    <xf numFmtId="0" fontId="19" fillId="0" borderId="0" xfId="3" applyFont="1" applyAlignment="1">
      <alignment horizontal="center"/>
    </xf>
    <xf numFmtId="0" fontId="8" fillId="0" borderId="13" xfId="6" applyFont="1" applyBorder="1"/>
    <xf numFmtId="0" fontId="4" fillId="0" borderId="1" xfId="3" applyFont="1" applyBorder="1" applyAlignment="1">
      <alignment horizontal="center"/>
    </xf>
    <xf numFmtId="0" fontId="20" fillId="0" borderId="10" xfId="6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9" fontId="15" fillId="0" borderId="1" xfId="0" applyNumberFormat="1" applyFont="1" applyBorder="1" applyAlignment="1">
      <alignment horizontal="center" vertical="top"/>
    </xf>
    <xf numFmtId="0" fontId="7" fillId="0" borderId="13" xfId="6" applyFont="1" applyBorder="1" applyAlignment="1">
      <alignment horizontal="center"/>
    </xf>
    <xf numFmtId="0" fontId="7" fillId="0" borderId="0" xfId="6" applyFont="1" applyAlignment="1">
      <alignment horizontal="center"/>
    </xf>
    <xf numFmtId="0" fontId="7" fillId="0" borderId="14" xfId="6" applyFont="1" applyBorder="1" applyAlignment="1">
      <alignment horizontal="center"/>
    </xf>
    <xf numFmtId="0" fontId="7" fillId="0" borderId="13" xfId="4" applyFont="1" applyBorder="1" applyAlignment="1">
      <alignment horizontal="center"/>
    </xf>
    <xf numFmtId="0" fontId="7" fillId="0" borderId="0" xfId="4" applyFont="1" applyAlignment="1">
      <alignment horizontal="center"/>
    </xf>
    <xf numFmtId="0" fontId="7" fillId="0" borderId="14" xfId="4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1" xfId="6" applyFont="1" applyBorder="1" applyAlignment="1">
      <alignment horizontal="center" vertical="center"/>
    </xf>
    <xf numFmtId="0" fontId="7" fillId="0" borderId="13" xfId="3" applyFont="1" applyBorder="1" applyAlignment="1">
      <alignment horizontal="center"/>
    </xf>
    <xf numFmtId="0" fontId="7" fillId="0" borderId="0" xfId="3" applyFont="1" applyAlignment="1">
      <alignment horizontal="center"/>
    </xf>
    <xf numFmtId="0" fontId="7" fillId="0" borderId="14" xfId="3" applyFont="1" applyBorder="1" applyAlignment="1">
      <alignment horizontal="center"/>
    </xf>
    <xf numFmtId="0" fontId="7" fillId="0" borderId="13" xfId="6" applyFont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7" fillId="0" borderId="14" xfId="6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8" fillId="0" borderId="3" xfId="4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8" fillId="0" borderId="2" xfId="4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6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8" fillId="3" borderId="1" xfId="5" applyFont="1" applyFill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8" fillId="0" borderId="8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2" fontId="7" fillId="0" borderId="3" xfId="6" applyNumberFormat="1" applyFont="1" applyBorder="1" applyAlignment="1">
      <alignment horizontal="center"/>
    </xf>
    <xf numFmtId="2" fontId="7" fillId="0" borderId="2" xfId="6" applyNumberFormat="1" applyFont="1" applyBorder="1" applyAlignment="1">
      <alignment horizontal="center"/>
    </xf>
    <xf numFmtId="0" fontId="8" fillId="0" borderId="15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7" fillId="0" borderId="1" xfId="6" applyFont="1" applyBorder="1" applyAlignment="1">
      <alignment horizontal="center"/>
    </xf>
    <xf numFmtId="0" fontId="7" fillId="0" borderId="3" xfId="6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7" fillId="0" borderId="12" xfId="6" applyFont="1" applyBorder="1" applyAlignment="1">
      <alignment horizontal="center"/>
    </xf>
    <xf numFmtId="0" fontId="7" fillId="0" borderId="6" xfId="6" applyFont="1" applyBorder="1" applyAlignment="1">
      <alignment horizontal="center"/>
    </xf>
    <xf numFmtId="0" fontId="7" fillId="0" borderId="5" xfId="6" applyFont="1" applyBorder="1" applyAlignment="1">
      <alignment horizontal="center"/>
    </xf>
    <xf numFmtId="0" fontId="7" fillId="4" borderId="1" xfId="6" applyFont="1" applyFill="1" applyBorder="1" applyAlignment="1">
      <alignment horizontal="center"/>
    </xf>
    <xf numFmtId="0" fontId="7" fillId="5" borderId="1" xfId="6" applyFont="1" applyFill="1" applyBorder="1" applyAlignment="1">
      <alignment horizontal="center"/>
    </xf>
    <xf numFmtId="0" fontId="7" fillId="6" borderId="1" xfId="3" applyFont="1" applyFill="1" applyBorder="1" applyAlignment="1">
      <alignment horizontal="center"/>
    </xf>
    <xf numFmtId="0" fontId="8" fillId="3" borderId="3" xfId="7" applyFont="1" applyFill="1" applyBorder="1" applyAlignment="1">
      <alignment horizontal="center"/>
    </xf>
    <xf numFmtId="0" fontId="8" fillId="3" borderId="7" xfId="7" applyFont="1" applyFill="1" applyBorder="1" applyAlignment="1">
      <alignment horizontal="center"/>
    </xf>
    <xf numFmtId="0" fontId="8" fillId="3" borderId="2" xfId="7" applyFont="1" applyFill="1" applyBorder="1" applyAlignment="1">
      <alignment horizontal="center"/>
    </xf>
    <xf numFmtId="0" fontId="8" fillId="0" borderId="12" xfId="6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0" fontId="8" fillId="0" borderId="5" xfId="6" applyFont="1" applyBorder="1" applyAlignment="1">
      <alignment horizont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/>
    </xf>
    <xf numFmtId="0" fontId="19" fillId="0" borderId="2" xfId="3" applyFont="1" applyBorder="1" applyAlignment="1">
      <alignment horizontal="center"/>
    </xf>
    <xf numFmtId="0" fontId="15" fillId="0" borderId="1" xfId="0" applyFont="1" applyBorder="1" applyAlignment="1">
      <alignment horizontal="center" vertical="top"/>
    </xf>
    <xf numFmtId="0" fontId="8" fillId="0" borderId="3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8" fillId="0" borderId="1" xfId="3" applyFont="1" applyBorder="1" applyAlignment="1">
      <alignment horizontal="center"/>
    </xf>
  </cellXfs>
  <cellStyles count="8">
    <cellStyle name="Normal" xfId="0" builtinId="0"/>
    <cellStyle name="Normal 2" xfId="1" xr:uid="{00000000-0005-0000-0000-000001000000}"/>
    <cellStyle name="Normal 3" xfId="2" xr:uid="{00000000-0005-0000-0000-000002000000}"/>
    <cellStyle name="ปกติ 2" xfId="3" xr:uid="{00000000-0005-0000-0000-000003000000}"/>
    <cellStyle name="ปกติ 3" xfId="4" xr:uid="{00000000-0005-0000-0000-000004000000}"/>
    <cellStyle name="ปกติ 3 2" xfId="6" xr:uid="{00000000-0005-0000-0000-000005000000}"/>
    <cellStyle name="ปกติ_Sheet1" xfId="5" xr:uid="{00000000-0005-0000-0000-000006000000}"/>
    <cellStyle name="ปกติ_Sheet1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740019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740019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13607</xdr:colOff>
      <xdr:row>1</xdr:row>
      <xdr:rowOff>0</xdr:rowOff>
    </xdr:from>
    <xdr:to>
      <xdr:col>5</xdr:col>
      <xdr:colOff>753626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3928" y="272143"/>
          <a:ext cx="740019" cy="5604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734786</xdr:colOff>
      <xdr:row>1</xdr:row>
      <xdr:rowOff>244929</xdr:rowOff>
    </xdr:from>
    <xdr:to>
      <xdr:col>5</xdr:col>
      <xdr:colOff>603948</xdr:colOff>
      <xdr:row>3</xdr:row>
      <xdr:rowOff>261051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244929"/>
          <a:ext cx="740019" cy="5604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MMP873/Downloads/Admission66/&#3612;&#3621;&#3585;&#3634;&#3619;&#3588;&#3633;&#3604;&#3648;&#3621;&#3639;&#3629;&#3585;&#3619;&#3629;&#3610;Quota2566&#3623;&#3614;&#3610;.&#3626;&#3619;&#3619;&#3614;&#3626;&#3636;&#3607;&#3608;&#3636;&#3611;&#3619;&#3632;&#3626;&#3591;&#3588;&#36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รวจร่างกายสรรพสิทธิประสงค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33"/>
  <sheetViews>
    <sheetView tabSelected="1" zoomScale="106" zoomScaleNormal="106" workbookViewId="0">
      <selection activeCell="K12" sqref="K12"/>
    </sheetView>
  </sheetViews>
  <sheetFormatPr baseColWidth="10" defaultColWidth="9.19921875" defaultRowHeight="24" x14ac:dyDescent="0.4"/>
  <cols>
    <col min="1" max="1" width="9.19921875" style="1"/>
    <col min="2" max="2" width="11.19921875" style="1" customWidth="1"/>
    <col min="3" max="3" width="15.3984375" style="1" customWidth="1"/>
    <col min="4" max="4" width="7.796875" style="1" bestFit="1" customWidth="1"/>
    <col min="5" max="5" width="13" style="1" bestFit="1" customWidth="1"/>
    <col min="6" max="6" width="14" style="1" customWidth="1"/>
    <col min="7" max="15" width="21.59765625" style="1" customWidth="1"/>
    <col min="16" max="16384" width="9.19921875" style="1"/>
  </cols>
  <sheetData>
    <row r="1" spans="2:9" s="7" customFormat="1" ht="21" customHeight="1" x14ac:dyDescent="0.4"/>
    <row r="2" spans="2:9" s="7" customFormat="1" ht="21" customHeight="1" x14ac:dyDescent="0.4"/>
    <row r="3" spans="2:9" s="7" customFormat="1" ht="21" customHeight="1" x14ac:dyDescent="0.4"/>
    <row r="4" spans="2:9" s="7" customFormat="1" ht="21" customHeight="1" x14ac:dyDescent="0.4">
      <c r="B4" s="160" t="s">
        <v>4</v>
      </c>
      <c r="C4" s="160"/>
      <c r="D4" s="160"/>
      <c r="E4" s="160"/>
      <c r="F4" s="160"/>
      <c r="G4" s="160"/>
      <c r="H4" s="160"/>
      <c r="I4" s="160"/>
    </row>
    <row r="5" spans="2:9" s="7" customFormat="1" ht="21" customHeight="1" x14ac:dyDescent="0.4">
      <c r="B5" s="160" t="s">
        <v>5</v>
      </c>
      <c r="C5" s="160"/>
      <c r="D5" s="160"/>
      <c r="E5" s="160"/>
      <c r="F5" s="160"/>
      <c r="G5" s="160"/>
      <c r="H5" s="160"/>
      <c r="I5" s="160"/>
    </row>
    <row r="6" spans="2:9" s="7" customFormat="1" ht="21" customHeight="1" x14ac:dyDescent="0.4">
      <c r="B6" s="140" t="s">
        <v>407</v>
      </c>
      <c r="C6" s="140"/>
      <c r="D6" s="140"/>
      <c r="E6" s="140"/>
      <c r="F6" s="140"/>
      <c r="G6" s="140"/>
      <c r="H6" s="140"/>
      <c r="I6" s="140"/>
    </row>
    <row r="7" spans="2:9" s="7" customFormat="1" ht="21" customHeight="1" x14ac:dyDescent="0.4">
      <c r="B7" s="140" t="s">
        <v>405</v>
      </c>
      <c r="C7" s="140"/>
      <c r="D7" s="140"/>
      <c r="E7" s="140"/>
      <c r="F7" s="140"/>
      <c r="G7" s="140"/>
      <c r="H7" s="140"/>
      <c r="I7" s="140"/>
    </row>
    <row r="8" spans="2:9" s="7" customFormat="1" ht="21" customHeight="1" x14ac:dyDescent="0.4">
      <c r="B8" s="140" t="s">
        <v>6</v>
      </c>
      <c r="C8" s="140"/>
      <c r="D8" s="140"/>
      <c r="E8" s="140"/>
      <c r="F8" s="140"/>
      <c r="G8" s="140"/>
      <c r="H8" s="140"/>
      <c r="I8" s="140"/>
    </row>
    <row r="9" spans="2:9" s="7" customFormat="1" ht="21" customHeight="1" x14ac:dyDescent="0.4"/>
    <row r="10" spans="2:9" s="6" customFormat="1" ht="23" customHeight="1" x14ac:dyDescent="0.3">
      <c r="B10" s="161" t="s">
        <v>328</v>
      </c>
      <c r="C10" s="158" t="s">
        <v>329</v>
      </c>
      <c r="D10" s="161" t="s">
        <v>330</v>
      </c>
      <c r="E10" s="164"/>
      <c r="F10" s="165"/>
      <c r="G10" s="169" t="s">
        <v>331</v>
      </c>
      <c r="H10" s="158" t="s">
        <v>332</v>
      </c>
      <c r="I10" s="158" t="s">
        <v>2</v>
      </c>
    </row>
    <row r="11" spans="2:9" s="6" customFormat="1" ht="23" customHeight="1" x14ac:dyDescent="0.3">
      <c r="B11" s="162"/>
      <c r="C11" s="163"/>
      <c r="D11" s="166"/>
      <c r="E11" s="167"/>
      <c r="F11" s="168"/>
      <c r="G11" s="170"/>
      <c r="H11" s="159"/>
      <c r="I11" s="159"/>
    </row>
    <row r="12" spans="2:9" x14ac:dyDescent="0.4">
      <c r="B12" s="15">
        <v>1</v>
      </c>
      <c r="C12" s="15">
        <v>66107301001</v>
      </c>
      <c r="D12" s="8" t="s">
        <v>0</v>
      </c>
      <c r="E12" s="22" t="s">
        <v>7</v>
      </c>
      <c r="F12" s="14" t="s">
        <v>8</v>
      </c>
      <c r="G12" s="17"/>
      <c r="H12" s="17"/>
      <c r="I12" s="17"/>
    </row>
    <row r="13" spans="2:9" x14ac:dyDescent="0.4">
      <c r="B13" s="15">
        <v>2</v>
      </c>
      <c r="C13" s="15">
        <v>66107301002</v>
      </c>
      <c r="D13" s="8" t="s">
        <v>0</v>
      </c>
      <c r="E13" s="22" t="s">
        <v>9</v>
      </c>
      <c r="F13" s="14" t="s">
        <v>10</v>
      </c>
      <c r="G13" s="17"/>
      <c r="H13" s="17"/>
      <c r="I13" s="17"/>
    </row>
    <row r="14" spans="2:9" x14ac:dyDescent="0.4">
      <c r="B14" s="15">
        <v>3</v>
      </c>
      <c r="C14" s="15">
        <v>66107301003</v>
      </c>
      <c r="D14" s="9" t="s">
        <v>0</v>
      </c>
      <c r="E14" s="23" t="s">
        <v>11</v>
      </c>
      <c r="F14" s="14" t="s">
        <v>12</v>
      </c>
      <c r="G14" s="17"/>
      <c r="H14" s="17"/>
      <c r="I14" s="17"/>
    </row>
    <row r="15" spans="2:9" x14ac:dyDescent="0.4">
      <c r="B15" s="15">
        <v>4</v>
      </c>
      <c r="C15" s="15">
        <v>66107301004</v>
      </c>
      <c r="D15" s="10" t="s">
        <v>0</v>
      </c>
      <c r="E15" s="23" t="s">
        <v>11</v>
      </c>
      <c r="F15" s="14" t="s">
        <v>13</v>
      </c>
      <c r="G15" s="17"/>
      <c r="H15" s="17"/>
      <c r="I15" s="17"/>
    </row>
    <row r="16" spans="2:9" x14ac:dyDescent="0.4">
      <c r="B16" s="15">
        <v>5</v>
      </c>
      <c r="C16" s="15">
        <v>66107301005</v>
      </c>
      <c r="D16" s="8" t="s">
        <v>0</v>
      </c>
      <c r="E16" s="22" t="s">
        <v>14</v>
      </c>
      <c r="F16" s="14" t="s">
        <v>15</v>
      </c>
      <c r="G16" s="17"/>
      <c r="H16" s="17"/>
      <c r="I16" s="17"/>
    </row>
    <row r="17" spans="2:9" x14ac:dyDescent="0.4">
      <c r="B17" s="15">
        <v>6</v>
      </c>
      <c r="C17" s="15">
        <v>66107301006</v>
      </c>
      <c r="D17" s="8" t="s">
        <v>0</v>
      </c>
      <c r="E17" s="22" t="s">
        <v>16</v>
      </c>
      <c r="F17" s="14" t="s">
        <v>17</v>
      </c>
      <c r="G17" s="17"/>
      <c r="H17" s="17"/>
      <c r="I17" s="17"/>
    </row>
    <row r="18" spans="2:9" x14ac:dyDescent="0.4">
      <c r="B18" s="15">
        <v>7</v>
      </c>
      <c r="C18" s="15">
        <v>66107301007</v>
      </c>
      <c r="D18" s="10" t="s">
        <v>0</v>
      </c>
      <c r="E18" s="23" t="s">
        <v>18</v>
      </c>
      <c r="F18" s="14" t="s">
        <v>19</v>
      </c>
      <c r="G18" s="17"/>
      <c r="H18" s="17"/>
      <c r="I18" s="17"/>
    </row>
    <row r="19" spans="2:9" x14ac:dyDescent="0.4">
      <c r="B19" s="15">
        <v>8</v>
      </c>
      <c r="C19" s="15">
        <v>66107301008</v>
      </c>
      <c r="D19" s="11" t="s">
        <v>0</v>
      </c>
      <c r="E19" s="24" t="s">
        <v>20</v>
      </c>
      <c r="F19" s="14" t="s">
        <v>21</v>
      </c>
      <c r="G19" s="17"/>
      <c r="H19" s="17"/>
      <c r="I19" s="17"/>
    </row>
    <row r="20" spans="2:9" x14ac:dyDescent="0.4">
      <c r="B20" s="15">
        <v>9</v>
      </c>
      <c r="C20" s="15">
        <v>66107301009</v>
      </c>
      <c r="D20" s="8" t="s">
        <v>0</v>
      </c>
      <c r="E20" s="22" t="s">
        <v>22</v>
      </c>
      <c r="F20" s="14" t="s">
        <v>23</v>
      </c>
      <c r="G20" s="17"/>
      <c r="H20" s="17"/>
      <c r="I20" s="17"/>
    </row>
    <row r="21" spans="2:9" x14ac:dyDescent="0.4">
      <c r="B21" s="15">
        <v>10</v>
      </c>
      <c r="C21" s="15">
        <v>66107301010</v>
      </c>
      <c r="D21" s="8" t="s">
        <v>0</v>
      </c>
      <c r="E21" s="22" t="s">
        <v>24</v>
      </c>
      <c r="F21" s="14" t="s">
        <v>25</v>
      </c>
      <c r="G21" s="17"/>
      <c r="H21" s="17"/>
      <c r="I21" s="17"/>
    </row>
    <row r="22" spans="2:9" x14ac:dyDescent="0.4">
      <c r="B22" s="15">
        <v>11</v>
      </c>
      <c r="C22" s="15">
        <v>66107301011</v>
      </c>
      <c r="D22" s="8" t="s">
        <v>0</v>
      </c>
      <c r="E22" s="22" t="s">
        <v>26</v>
      </c>
      <c r="F22" s="14" t="s">
        <v>27</v>
      </c>
      <c r="G22" s="17"/>
      <c r="H22" s="17"/>
      <c r="I22" s="17"/>
    </row>
    <row r="23" spans="2:9" x14ac:dyDescent="0.4">
      <c r="B23" s="15">
        <v>12</v>
      </c>
      <c r="C23" s="15">
        <v>66107301012</v>
      </c>
      <c r="D23" s="8" t="s">
        <v>0</v>
      </c>
      <c r="E23" s="22" t="s">
        <v>28</v>
      </c>
      <c r="F23" s="14" t="s">
        <v>29</v>
      </c>
      <c r="G23" s="17"/>
      <c r="H23" s="17"/>
      <c r="I23" s="17"/>
    </row>
    <row r="24" spans="2:9" x14ac:dyDescent="0.4">
      <c r="B24" s="15">
        <v>13</v>
      </c>
      <c r="C24" s="15">
        <v>66107301013</v>
      </c>
      <c r="D24" s="11" t="s">
        <v>0</v>
      </c>
      <c r="E24" s="24" t="s">
        <v>30</v>
      </c>
      <c r="F24" s="14" t="s">
        <v>31</v>
      </c>
      <c r="G24" s="17"/>
      <c r="H24" s="17"/>
      <c r="I24" s="17"/>
    </row>
    <row r="25" spans="2:9" x14ac:dyDescent="0.4">
      <c r="B25" s="15">
        <v>14</v>
      </c>
      <c r="C25" s="15">
        <v>66107301014</v>
      </c>
      <c r="D25" s="8" t="s">
        <v>0</v>
      </c>
      <c r="E25" s="22" t="s">
        <v>32</v>
      </c>
      <c r="F25" s="14" t="s">
        <v>33</v>
      </c>
      <c r="G25" s="17"/>
      <c r="H25" s="17"/>
      <c r="I25" s="17"/>
    </row>
    <row r="26" spans="2:9" x14ac:dyDescent="0.4">
      <c r="B26" s="15">
        <v>15</v>
      </c>
      <c r="C26" s="15">
        <v>66107301015</v>
      </c>
      <c r="D26" s="8" t="s">
        <v>0</v>
      </c>
      <c r="E26" s="22" t="s">
        <v>34</v>
      </c>
      <c r="F26" s="14" t="s">
        <v>35</v>
      </c>
      <c r="G26" s="17"/>
      <c r="H26" s="17"/>
      <c r="I26" s="17"/>
    </row>
    <row r="27" spans="2:9" x14ac:dyDescent="0.4">
      <c r="B27" s="15">
        <v>16</v>
      </c>
      <c r="C27" s="15">
        <v>66107301016</v>
      </c>
      <c r="D27" s="10" t="s">
        <v>0</v>
      </c>
      <c r="E27" s="23" t="s">
        <v>36</v>
      </c>
      <c r="F27" s="14" t="s">
        <v>37</v>
      </c>
      <c r="G27" s="17"/>
      <c r="H27" s="17"/>
      <c r="I27" s="17"/>
    </row>
    <row r="28" spans="2:9" x14ac:dyDescent="0.4">
      <c r="B28" s="15">
        <v>17</v>
      </c>
      <c r="C28" s="15">
        <v>66107301017</v>
      </c>
      <c r="D28" s="8" t="s">
        <v>0</v>
      </c>
      <c r="E28" s="22" t="s">
        <v>38</v>
      </c>
      <c r="F28" s="14" t="s">
        <v>39</v>
      </c>
      <c r="G28" s="17"/>
      <c r="H28" s="17"/>
      <c r="I28" s="17"/>
    </row>
    <row r="29" spans="2:9" x14ac:dyDescent="0.4">
      <c r="B29" s="15">
        <v>18</v>
      </c>
      <c r="C29" s="15">
        <v>66107301018</v>
      </c>
      <c r="D29" s="8" t="s">
        <v>0</v>
      </c>
      <c r="E29" s="22" t="s">
        <v>40</v>
      </c>
      <c r="F29" s="14" t="s">
        <v>41</v>
      </c>
      <c r="G29" s="17"/>
      <c r="H29" s="17"/>
      <c r="I29" s="17"/>
    </row>
    <row r="30" spans="2:9" x14ac:dyDescent="0.4">
      <c r="B30" s="15">
        <v>19</v>
      </c>
      <c r="C30" s="15">
        <v>66107301019</v>
      </c>
      <c r="D30" s="8" t="s">
        <v>0</v>
      </c>
      <c r="E30" s="22" t="s">
        <v>42</v>
      </c>
      <c r="F30" s="14" t="s">
        <v>43</v>
      </c>
      <c r="G30" s="17"/>
      <c r="H30" s="17"/>
      <c r="I30" s="17"/>
    </row>
    <row r="31" spans="2:9" x14ac:dyDescent="0.4">
      <c r="B31" s="15">
        <v>20</v>
      </c>
      <c r="C31" s="15">
        <v>66107301020</v>
      </c>
      <c r="D31" s="9" t="s">
        <v>0</v>
      </c>
      <c r="E31" s="23" t="s">
        <v>44</v>
      </c>
      <c r="F31" s="14" t="s">
        <v>45</v>
      </c>
      <c r="G31" s="17"/>
      <c r="H31" s="17"/>
      <c r="I31" s="17"/>
    </row>
    <row r="32" spans="2:9" x14ac:dyDescent="0.4">
      <c r="B32" s="15">
        <v>21</v>
      </c>
      <c r="C32" s="15">
        <v>66107301021</v>
      </c>
      <c r="D32" s="11" t="s">
        <v>0</v>
      </c>
      <c r="E32" s="24" t="s">
        <v>46</v>
      </c>
      <c r="F32" s="14" t="s">
        <v>47</v>
      </c>
      <c r="G32" s="17"/>
      <c r="H32" s="17"/>
      <c r="I32" s="17"/>
    </row>
    <row r="33" spans="2:9" x14ac:dyDescent="0.4">
      <c r="B33" s="15">
        <v>22</v>
      </c>
      <c r="C33" s="15">
        <v>66107301022</v>
      </c>
      <c r="D33" s="8" t="s">
        <v>0</v>
      </c>
      <c r="E33" s="22" t="s">
        <v>48</v>
      </c>
      <c r="F33" s="14" t="s">
        <v>49</v>
      </c>
      <c r="G33" s="17"/>
      <c r="H33" s="17"/>
      <c r="I33" s="17"/>
    </row>
    <row r="34" spans="2:9" x14ac:dyDescent="0.4">
      <c r="B34" s="15">
        <v>23</v>
      </c>
      <c r="C34" s="15">
        <v>66107301023</v>
      </c>
      <c r="D34" s="8" t="s">
        <v>0</v>
      </c>
      <c r="E34" s="22" t="s">
        <v>50</v>
      </c>
      <c r="F34" s="14" t="s">
        <v>51</v>
      </c>
      <c r="G34" s="17"/>
      <c r="H34" s="17"/>
      <c r="I34" s="17"/>
    </row>
    <row r="35" spans="2:9" x14ac:dyDescent="0.4">
      <c r="B35" s="15">
        <v>24</v>
      </c>
      <c r="C35" s="15">
        <v>66107301024</v>
      </c>
      <c r="D35" s="8" t="s">
        <v>0</v>
      </c>
      <c r="E35" s="22" t="s">
        <v>52</v>
      </c>
      <c r="F35" s="14" t="s">
        <v>53</v>
      </c>
      <c r="G35" s="17"/>
      <c r="H35" s="17"/>
      <c r="I35" s="17"/>
    </row>
    <row r="36" spans="2:9" x14ac:dyDescent="0.4">
      <c r="B36" s="15">
        <v>25</v>
      </c>
      <c r="C36" s="15">
        <v>66107301025</v>
      </c>
      <c r="D36" s="8" t="s">
        <v>0</v>
      </c>
      <c r="E36" s="22" t="s">
        <v>54</v>
      </c>
      <c r="F36" s="14" t="s">
        <v>55</v>
      </c>
      <c r="G36" s="17"/>
      <c r="H36" s="17"/>
      <c r="I36" s="17"/>
    </row>
    <row r="37" spans="2:9" x14ac:dyDescent="0.4">
      <c r="B37" s="15">
        <v>26</v>
      </c>
      <c r="C37" s="15">
        <v>66107301026</v>
      </c>
      <c r="D37" s="10" t="s">
        <v>0</v>
      </c>
      <c r="E37" s="23" t="s">
        <v>56</v>
      </c>
      <c r="F37" s="14" t="s">
        <v>57</v>
      </c>
      <c r="G37" s="17"/>
      <c r="H37" s="17"/>
      <c r="I37" s="17"/>
    </row>
    <row r="38" spans="2:9" x14ac:dyDescent="0.4">
      <c r="B38" s="15">
        <v>27</v>
      </c>
      <c r="C38" s="15">
        <v>66107301027</v>
      </c>
      <c r="D38" s="8" t="s">
        <v>0</v>
      </c>
      <c r="E38" s="22" t="s">
        <v>58</v>
      </c>
      <c r="F38" s="14" t="s">
        <v>59</v>
      </c>
      <c r="G38" s="17"/>
      <c r="H38" s="17"/>
      <c r="I38" s="17"/>
    </row>
    <row r="39" spans="2:9" x14ac:dyDescent="0.4">
      <c r="B39" s="15">
        <v>28</v>
      </c>
      <c r="C39" s="15">
        <v>66107301028</v>
      </c>
      <c r="D39" s="8" t="s">
        <v>0</v>
      </c>
      <c r="E39" s="22" t="s">
        <v>60</v>
      </c>
      <c r="F39" s="14" t="s">
        <v>61</v>
      </c>
      <c r="G39" s="17"/>
      <c r="H39" s="17"/>
      <c r="I39" s="17"/>
    </row>
    <row r="40" spans="2:9" x14ac:dyDescent="0.4">
      <c r="B40" s="15">
        <v>29</v>
      </c>
      <c r="C40" s="15">
        <v>66107301029</v>
      </c>
      <c r="D40" s="8" t="s">
        <v>0</v>
      </c>
      <c r="E40" s="22" t="s">
        <v>62</v>
      </c>
      <c r="F40" s="14" t="s">
        <v>63</v>
      </c>
      <c r="G40" s="17"/>
      <c r="H40" s="17"/>
      <c r="I40" s="17"/>
    </row>
    <row r="41" spans="2:9" x14ac:dyDescent="0.4">
      <c r="B41" s="15">
        <v>30</v>
      </c>
      <c r="C41" s="15">
        <v>66107301030</v>
      </c>
      <c r="D41" s="8" t="s">
        <v>0</v>
      </c>
      <c r="E41" s="22" t="s">
        <v>64</v>
      </c>
      <c r="F41" s="14" t="s">
        <v>65</v>
      </c>
      <c r="G41" s="17"/>
      <c r="H41" s="17"/>
      <c r="I41" s="17"/>
    </row>
    <row r="42" spans="2:9" x14ac:dyDescent="0.4">
      <c r="B42" s="15">
        <v>31</v>
      </c>
      <c r="C42" s="15">
        <v>66107301031</v>
      </c>
      <c r="D42" s="8" t="s">
        <v>0</v>
      </c>
      <c r="E42" s="22" t="s">
        <v>64</v>
      </c>
      <c r="F42" s="14" t="s">
        <v>66</v>
      </c>
      <c r="G42" s="17"/>
      <c r="H42" s="17"/>
      <c r="I42" s="17"/>
    </row>
    <row r="43" spans="2:9" x14ac:dyDescent="0.4">
      <c r="B43" s="15">
        <v>32</v>
      </c>
      <c r="C43" s="15">
        <v>66107301032</v>
      </c>
      <c r="D43" s="8" t="s">
        <v>0</v>
      </c>
      <c r="E43" s="22" t="s">
        <v>67</v>
      </c>
      <c r="F43" s="14" t="s">
        <v>68</v>
      </c>
      <c r="G43" s="17"/>
      <c r="H43" s="17"/>
      <c r="I43" s="17"/>
    </row>
    <row r="44" spans="2:9" x14ac:dyDescent="0.4">
      <c r="B44" s="15">
        <v>33</v>
      </c>
      <c r="C44" s="15">
        <v>66107301033</v>
      </c>
      <c r="D44" s="8" t="s">
        <v>1</v>
      </c>
      <c r="E44" s="22" t="s">
        <v>69</v>
      </c>
      <c r="F44" s="14" t="s">
        <v>70</v>
      </c>
      <c r="G44" s="17"/>
      <c r="H44" s="17"/>
      <c r="I44" s="17"/>
    </row>
    <row r="45" spans="2:9" x14ac:dyDescent="0.4">
      <c r="B45" s="15">
        <v>34</v>
      </c>
      <c r="C45" s="15">
        <v>66107301034</v>
      </c>
      <c r="D45" s="9" t="s">
        <v>1</v>
      </c>
      <c r="E45" s="23" t="s">
        <v>71</v>
      </c>
      <c r="F45" s="14" t="s">
        <v>72</v>
      </c>
      <c r="G45" s="17"/>
      <c r="H45" s="17"/>
      <c r="I45" s="17"/>
    </row>
    <row r="46" spans="2:9" x14ac:dyDescent="0.4">
      <c r="B46" s="15">
        <v>35</v>
      </c>
      <c r="C46" s="15">
        <v>66107301035</v>
      </c>
      <c r="D46" s="8" t="s">
        <v>0</v>
      </c>
      <c r="E46" s="22" t="s">
        <v>73</v>
      </c>
      <c r="F46" s="14" t="s">
        <v>74</v>
      </c>
      <c r="G46" s="17"/>
      <c r="H46" s="17"/>
      <c r="I46" s="17"/>
    </row>
    <row r="47" spans="2:9" s="5" customFormat="1" x14ac:dyDescent="0.4">
      <c r="B47" s="15">
        <v>36</v>
      </c>
      <c r="C47" s="15">
        <v>66107301036</v>
      </c>
      <c r="D47" s="8" t="s">
        <v>0</v>
      </c>
      <c r="E47" s="22" t="s">
        <v>75</v>
      </c>
      <c r="F47" s="25" t="s">
        <v>76</v>
      </c>
      <c r="G47" s="16"/>
      <c r="H47" s="16"/>
      <c r="I47" s="16"/>
    </row>
    <row r="48" spans="2:9" x14ac:dyDescent="0.4">
      <c r="B48" s="15">
        <v>37</v>
      </c>
      <c r="C48" s="15">
        <v>66107301037</v>
      </c>
      <c r="D48" s="8" t="s">
        <v>0</v>
      </c>
      <c r="E48" s="22" t="s">
        <v>77</v>
      </c>
      <c r="F48" s="14" t="s">
        <v>78</v>
      </c>
      <c r="G48" s="17"/>
      <c r="H48" s="17"/>
      <c r="I48" s="17"/>
    </row>
    <row r="49" spans="2:9" x14ac:dyDescent="0.4">
      <c r="B49" s="15">
        <v>38</v>
      </c>
      <c r="C49" s="15">
        <v>66107301038</v>
      </c>
      <c r="D49" s="8" t="s">
        <v>0</v>
      </c>
      <c r="E49" s="22" t="s">
        <v>79</v>
      </c>
      <c r="F49" s="14" t="s">
        <v>80</v>
      </c>
      <c r="G49" s="17"/>
      <c r="H49" s="17"/>
      <c r="I49" s="17"/>
    </row>
    <row r="50" spans="2:9" x14ac:dyDescent="0.4">
      <c r="B50" s="15">
        <v>39</v>
      </c>
      <c r="C50" s="15">
        <v>66107301039</v>
      </c>
      <c r="D50" s="12" t="s">
        <v>0</v>
      </c>
      <c r="E50" s="23" t="s">
        <v>81</v>
      </c>
      <c r="F50" s="14" t="s">
        <v>82</v>
      </c>
      <c r="G50" s="17"/>
      <c r="H50" s="17"/>
      <c r="I50" s="17"/>
    </row>
    <row r="51" spans="2:9" x14ac:dyDescent="0.4">
      <c r="B51" s="15">
        <v>40</v>
      </c>
      <c r="C51" s="15">
        <v>66107301040</v>
      </c>
      <c r="D51" s="8" t="s">
        <v>0</v>
      </c>
      <c r="E51" s="22" t="s">
        <v>83</v>
      </c>
      <c r="F51" s="14" t="s">
        <v>84</v>
      </c>
      <c r="G51" s="17"/>
      <c r="H51" s="17"/>
      <c r="I51" s="17"/>
    </row>
    <row r="52" spans="2:9" x14ac:dyDescent="0.4">
      <c r="B52" s="15">
        <v>41</v>
      </c>
      <c r="C52" s="15">
        <v>66107301041</v>
      </c>
      <c r="D52" s="11" t="s">
        <v>0</v>
      </c>
      <c r="E52" s="24" t="s">
        <v>85</v>
      </c>
      <c r="F52" s="14" t="s">
        <v>86</v>
      </c>
      <c r="G52" s="17"/>
      <c r="H52" s="17"/>
      <c r="I52" s="17"/>
    </row>
    <row r="53" spans="2:9" x14ac:dyDescent="0.4">
      <c r="B53" s="15">
        <v>42</v>
      </c>
      <c r="C53" s="15">
        <v>66107301042</v>
      </c>
      <c r="D53" s="8" t="s">
        <v>0</v>
      </c>
      <c r="E53" s="22" t="s">
        <v>87</v>
      </c>
      <c r="F53" s="14" t="s">
        <v>88</v>
      </c>
      <c r="G53" s="17"/>
      <c r="H53" s="17"/>
      <c r="I53" s="17"/>
    </row>
    <row r="54" spans="2:9" x14ac:dyDescent="0.4">
      <c r="B54" s="15">
        <v>43</v>
      </c>
      <c r="C54" s="15">
        <v>66107301043</v>
      </c>
      <c r="D54" s="10" t="s">
        <v>0</v>
      </c>
      <c r="E54" s="23" t="s">
        <v>89</v>
      </c>
      <c r="F54" s="14" t="s">
        <v>90</v>
      </c>
      <c r="G54" s="17"/>
      <c r="H54" s="17"/>
      <c r="I54" s="17"/>
    </row>
    <row r="55" spans="2:9" x14ac:dyDescent="0.4">
      <c r="B55" s="15">
        <v>44</v>
      </c>
      <c r="C55" s="15">
        <v>66107301044</v>
      </c>
      <c r="D55" s="8" t="s">
        <v>0</v>
      </c>
      <c r="E55" s="22" t="s">
        <v>91</v>
      </c>
      <c r="F55" s="14" t="s">
        <v>92</v>
      </c>
      <c r="G55" s="17"/>
      <c r="H55" s="17"/>
      <c r="I55" s="17"/>
    </row>
    <row r="56" spans="2:9" x14ac:dyDescent="0.4">
      <c r="B56" s="15">
        <v>45</v>
      </c>
      <c r="C56" s="15">
        <v>66107301045</v>
      </c>
      <c r="D56" s="10" t="s">
        <v>0</v>
      </c>
      <c r="E56" s="23" t="s">
        <v>93</v>
      </c>
      <c r="F56" s="14" t="s">
        <v>94</v>
      </c>
      <c r="G56" s="17"/>
      <c r="H56" s="17"/>
      <c r="I56" s="17"/>
    </row>
    <row r="57" spans="2:9" x14ac:dyDescent="0.4">
      <c r="B57" s="15">
        <v>46</v>
      </c>
      <c r="C57" s="15">
        <v>66107301046</v>
      </c>
      <c r="D57" s="10" t="s">
        <v>0</v>
      </c>
      <c r="E57" s="23" t="s">
        <v>95</v>
      </c>
      <c r="F57" s="14" t="s">
        <v>96</v>
      </c>
      <c r="G57" s="17"/>
      <c r="H57" s="17"/>
      <c r="I57" s="17"/>
    </row>
    <row r="58" spans="2:9" x14ac:dyDescent="0.4">
      <c r="B58" s="15">
        <v>47</v>
      </c>
      <c r="C58" s="15">
        <v>66107301047</v>
      </c>
      <c r="D58" s="10" t="s">
        <v>0</v>
      </c>
      <c r="E58" s="23" t="s">
        <v>97</v>
      </c>
      <c r="F58" s="14" t="s">
        <v>98</v>
      </c>
      <c r="G58" s="17"/>
      <c r="H58" s="17"/>
      <c r="I58" s="17"/>
    </row>
    <row r="59" spans="2:9" x14ac:dyDescent="0.4">
      <c r="B59" s="15">
        <v>48</v>
      </c>
      <c r="C59" s="15">
        <v>66107301048</v>
      </c>
      <c r="D59" s="8" t="s">
        <v>0</v>
      </c>
      <c r="E59" s="22" t="s">
        <v>99</v>
      </c>
      <c r="F59" s="14" t="s">
        <v>100</v>
      </c>
      <c r="G59" s="17"/>
      <c r="H59" s="17"/>
      <c r="I59" s="17"/>
    </row>
    <row r="60" spans="2:9" x14ac:dyDescent="0.4">
      <c r="B60" s="15">
        <v>49</v>
      </c>
      <c r="C60" s="15">
        <v>66107301049</v>
      </c>
      <c r="D60" s="8" t="s">
        <v>0</v>
      </c>
      <c r="E60" s="22" t="s">
        <v>101</v>
      </c>
      <c r="F60" s="14" t="s">
        <v>102</v>
      </c>
      <c r="G60" s="17"/>
      <c r="H60" s="17"/>
      <c r="I60" s="17"/>
    </row>
    <row r="61" spans="2:9" x14ac:dyDescent="0.4">
      <c r="B61" s="15">
        <v>50</v>
      </c>
      <c r="C61" s="15">
        <v>66107301050</v>
      </c>
      <c r="D61" s="10" t="s">
        <v>0</v>
      </c>
      <c r="E61" s="23" t="s">
        <v>103</v>
      </c>
      <c r="F61" s="14" t="s">
        <v>104</v>
      </c>
      <c r="G61" s="17"/>
      <c r="H61" s="17"/>
      <c r="I61" s="17"/>
    </row>
    <row r="62" spans="2:9" x14ac:dyDescent="0.4">
      <c r="B62" s="15">
        <v>51</v>
      </c>
      <c r="C62" s="15">
        <v>66107301051</v>
      </c>
      <c r="D62" s="8" t="s">
        <v>0</v>
      </c>
      <c r="E62" s="22" t="s">
        <v>105</v>
      </c>
      <c r="F62" s="14" t="s">
        <v>106</v>
      </c>
      <c r="G62" s="17"/>
      <c r="H62" s="17"/>
      <c r="I62" s="17"/>
    </row>
    <row r="63" spans="2:9" x14ac:dyDescent="0.4">
      <c r="B63" s="15">
        <v>52</v>
      </c>
      <c r="C63" s="15">
        <v>66107301052</v>
      </c>
      <c r="D63" s="11" t="s">
        <v>0</v>
      </c>
      <c r="E63" s="24" t="s">
        <v>107</v>
      </c>
      <c r="F63" s="14" t="s">
        <v>108</v>
      </c>
      <c r="G63" s="17"/>
      <c r="H63" s="17"/>
      <c r="I63" s="17"/>
    </row>
    <row r="64" spans="2:9" x14ac:dyDescent="0.4">
      <c r="B64" s="15">
        <v>53</v>
      </c>
      <c r="C64" s="15">
        <v>66107301053</v>
      </c>
      <c r="D64" s="10" t="s">
        <v>0</v>
      </c>
      <c r="E64" s="23" t="s">
        <v>109</v>
      </c>
      <c r="F64" s="14" t="s">
        <v>110</v>
      </c>
      <c r="G64" s="17"/>
      <c r="H64" s="17"/>
      <c r="I64" s="17"/>
    </row>
    <row r="65" spans="2:9" x14ac:dyDescent="0.4">
      <c r="B65" s="15">
        <v>54</v>
      </c>
      <c r="C65" s="15">
        <v>66107301054</v>
      </c>
      <c r="D65" s="9" t="s">
        <v>1</v>
      </c>
      <c r="E65" s="23" t="s">
        <v>111</v>
      </c>
      <c r="F65" s="14" t="s">
        <v>112</v>
      </c>
      <c r="G65" s="17"/>
      <c r="H65" s="17"/>
      <c r="I65" s="17"/>
    </row>
    <row r="66" spans="2:9" x14ac:dyDescent="0.4">
      <c r="B66" s="15">
        <v>55</v>
      </c>
      <c r="C66" s="15">
        <v>66107301055</v>
      </c>
      <c r="D66" s="12" t="s">
        <v>0</v>
      </c>
      <c r="E66" s="23" t="s">
        <v>113</v>
      </c>
      <c r="F66" s="14" t="s">
        <v>114</v>
      </c>
      <c r="G66" s="17"/>
      <c r="H66" s="17"/>
      <c r="I66" s="17"/>
    </row>
    <row r="67" spans="2:9" x14ac:dyDescent="0.4">
      <c r="B67" s="15">
        <v>56</v>
      </c>
      <c r="C67" s="15">
        <v>66107301056</v>
      </c>
      <c r="D67" s="9" t="s">
        <v>1</v>
      </c>
      <c r="E67" s="23" t="s">
        <v>115</v>
      </c>
      <c r="F67" s="14" t="s">
        <v>116</v>
      </c>
      <c r="G67" s="17"/>
      <c r="H67" s="17"/>
      <c r="I67" s="17"/>
    </row>
    <row r="68" spans="2:9" x14ac:dyDescent="0.4">
      <c r="B68" s="15">
        <v>57</v>
      </c>
      <c r="C68" s="15">
        <v>66107301057</v>
      </c>
      <c r="D68" s="8" t="s">
        <v>0</v>
      </c>
      <c r="E68" s="22" t="s">
        <v>117</v>
      </c>
      <c r="F68" s="14" t="s">
        <v>118</v>
      </c>
      <c r="G68" s="17"/>
      <c r="H68" s="17"/>
      <c r="I68" s="17"/>
    </row>
    <row r="69" spans="2:9" x14ac:dyDescent="0.4">
      <c r="B69" s="15">
        <v>58</v>
      </c>
      <c r="C69" s="15">
        <v>66107301058</v>
      </c>
      <c r="D69" s="8" t="s">
        <v>0</v>
      </c>
      <c r="E69" s="22" t="s">
        <v>119</v>
      </c>
      <c r="F69" s="14" t="s">
        <v>120</v>
      </c>
      <c r="G69" s="17"/>
      <c r="H69" s="17"/>
      <c r="I69" s="17"/>
    </row>
    <row r="70" spans="2:9" x14ac:dyDescent="0.4">
      <c r="B70" s="15">
        <v>59</v>
      </c>
      <c r="C70" s="15">
        <v>66107301059</v>
      </c>
      <c r="D70" s="8" t="s">
        <v>1</v>
      </c>
      <c r="E70" s="22" t="s">
        <v>121</v>
      </c>
      <c r="F70" s="14" t="s">
        <v>122</v>
      </c>
      <c r="G70" s="17"/>
      <c r="H70" s="17"/>
      <c r="I70" s="17"/>
    </row>
    <row r="71" spans="2:9" x14ac:dyDescent="0.4">
      <c r="B71" s="15">
        <v>60</v>
      </c>
      <c r="C71" s="15">
        <v>66107301060</v>
      </c>
      <c r="D71" s="13" t="s">
        <v>0</v>
      </c>
      <c r="E71" s="24" t="s">
        <v>123</v>
      </c>
      <c r="F71" s="14" t="s">
        <v>124</v>
      </c>
      <c r="G71" s="17"/>
      <c r="H71" s="17"/>
      <c r="I71" s="17"/>
    </row>
    <row r="72" spans="2:9" x14ac:dyDescent="0.4">
      <c r="B72" s="15">
        <v>61</v>
      </c>
      <c r="C72" s="15">
        <v>66107301061</v>
      </c>
      <c r="D72" s="8" t="s">
        <v>0</v>
      </c>
      <c r="E72" s="22" t="s">
        <v>125</v>
      </c>
      <c r="F72" s="14" t="s">
        <v>126</v>
      </c>
      <c r="G72" s="17"/>
      <c r="H72" s="17"/>
      <c r="I72" s="17"/>
    </row>
    <row r="73" spans="2:9" x14ac:dyDescent="0.4">
      <c r="B73" s="15">
        <v>62</v>
      </c>
      <c r="C73" s="15">
        <v>66107301062</v>
      </c>
      <c r="D73" s="8" t="s">
        <v>0</v>
      </c>
      <c r="E73" s="22" t="s">
        <v>125</v>
      </c>
      <c r="F73" s="14" t="s">
        <v>127</v>
      </c>
      <c r="G73" s="17"/>
      <c r="H73" s="17"/>
      <c r="I73" s="17"/>
    </row>
    <row r="74" spans="2:9" x14ac:dyDescent="0.4">
      <c r="B74" s="15">
        <v>63</v>
      </c>
      <c r="C74" s="15">
        <v>66107301063</v>
      </c>
      <c r="D74" s="10" t="s">
        <v>0</v>
      </c>
      <c r="E74" s="23" t="s">
        <v>128</v>
      </c>
      <c r="F74" s="14" t="s">
        <v>57</v>
      </c>
      <c r="G74" s="17"/>
      <c r="H74" s="17"/>
      <c r="I74" s="17"/>
    </row>
    <row r="75" spans="2:9" x14ac:dyDescent="0.4">
      <c r="B75" s="15">
        <v>64</v>
      </c>
      <c r="C75" s="15">
        <v>66107301064</v>
      </c>
      <c r="D75" s="8" t="s">
        <v>0</v>
      </c>
      <c r="E75" s="22" t="s">
        <v>129</v>
      </c>
      <c r="F75" s="14" t="s">
        <v>130</v>
      </c>
      <c r="G75" s="17"/>
      <c r="H75" s="17"/>
      <c r="I75" s="17"/>
    </row>
    <row r="76" spans="2:9" x14ac:dyDescent="0.4">
      <c r="B76" s="15">
        <v>65</v>
      </c>
      <c r="C76" s="15">
        <v>66107301065</v>
      </c>
      <c r="D76" s="8" t="s">
        <v>0</v>
      </c>
      <c r="E76" s="22" t="s">
        <v>131</v>
      </c>
      <c r="F76" s="14" t="s">
        <v>132</v>
      </c>
      <c r="G76" s="17"/>
      <c r="H76" s="17"/>
      <c r="I76" s="17"/>
    </row>
    <row r="77" spans="2:9" x14ac:dyDescent="0.4">
      <c r="B77" s="15">
        <v>66</v>
      </c>
      <c r="C77" s="15">
        <v>66107301066</v>
      </c>
      <c r="D77" s="8" t="s">
        <v>0</v>
      </c>
      <c r="E77" s="22" t="s">
        <v>133</v>
      </c>
      <c r="F77" s="14" t="s">
        <v>134</v>
      </c>
      <c r="G77" s="17"/>
      <c r="H77" s="17"/>
      <c r="I77" s="17"/>
    </row>
    <row r="78" spans="2:9" x14ac:dyDescent="0.4">
      <c r="B78" s="15">
        <v>67</v>
      </c>
      <c r="C78" s="15">
        <v>66107301067</v>
      </c>
      <c r="D78" s="11" t="s">
        <v>0</v>
      </c>
      <c r="E78" s="24" t="s">
        <v>135</v>
      </c>
      <c r="F78" s="14" t="s">
        <v>136</v>
      </c>
      <c r="G78" s="17"/>
      <c r="H78" s="17"/>
      <c r="I78" s="17"/>
    </row>
    <row r="79" spans="2:9" x14ac:dyDescent="0.4">
      <c r="B79" s="15">
        <v>68</v>
      </c>
      <c r="C79" s="15">
        <v>66107301068</v>
      </c>
      <c r="D79" s="8" t="s">
        <v>0</v>
      </c>
      <c r="E79" s="22" t="s">
        <v>137</v>
      </c>
      <c r="F79" s="14" t="s">
        <v>138</v>
      </c>
      <c r="G79" s="17"/>
      <c r="H79" s="17"/>
      <c r="I79" s="17"/>
    </row>
    <row r="80" spans="2:9" x14ac:dyDescent="0.4">
      <c r="B80" s="15">
        <v>69</v>
      </c>
      <c r="C80" s="15">
        <v>66107301069</v>
      </c>
      <c r="D80" s="11" t="s">
        <v>0</v>
      </c>
      <c r="E80" s="24" t="s">
        <v>139</v>
      </c>
      <c r="F80" s="14" t="s">
        <v>140</v>
      </c>
      <c r="G80" s="17"/>
      <c r="H80" s="17"/>
      <c r="I80" s="17"/>
    </row>
    <row r="81" spans="2:9" x14ac:dyDescent="0.4">
      <c r="B81" s="15">
        <v>70</v>
      </c>
      <c r="C81" s="15">
        <v>66107301070</v>
      </c>
      <c r="D81" s="10" t="s">
        <v>0</v>
      </c>
      <c r="E81" s="23" t="s">
        <v>141</v>
      </c>
      <c r="F81" s="14" t="s">
        <v>142</v>
      </c>
      <c r="G81" s="17"/>
      <c r="H81" s="17"/>
      <c r="I81" s="17"/>
    </row>
    <row r="82" spans="2:9" x14ac:dyDescent="0.4">
      <c r="B82" s="15">
        <v>71</v>
      </c>
      <c r="C82" s="15">
        <v>66107301071</v>
      </c>
      <c r="D82" s="8" t="s">
        <v>0</v>
      </c>
      <c r="E82" s="22" t="s">
        <v>143</v>
      </c>
      <c r="F82" s="14" t="s">
        <v>144</v>
      </c>
      <c r="G82" s="17"/>
      <c r="H82" s="17"/>
      <c r="I82" s="17"/>
    </row>
    <row r="83" spans="2:9" x14ac:dyDescent="0.4">
      <c r="B83" s="15">
        <v>72</v>
      </c>
      <c r="C83" s="15">
        <v>66107301072</v>
      </c>
      <c r="D83" s="8" t="s">
        <v>0</v>
      </c>
      <c r="E83" s="22" t="s">
        <v>145</v>
      </c>
      <c r="F83" s="14" t="s">
        <v>146</v>
      </c>
      <c r="G83" s="17"/>
      <c r="H83" s="17"/>
      <c r="I83" s="17"/>
    </row>
    <row r="84" spans="2:9" x14ac:dyDescent="0.4">
      <c r="B84" s="15">
        <v>73</v>
      </c>
      <c r="C84" s="15">
        <v>66107301073</v>
      </c>
      <c r="D84" s="10" t="s">
        <v>0</v>
      </c>
      <c r="E84" s="23" t="s">
        <v>147</v>
      </c>
      <c r="F84" s="14" t="s">
        <v>148</v>
      </c>
      <c r="G84" s="17"/>
      <c r="H84" s="17"/>
      <c r="I84" s="17"/>
    </row>
    <row r="85" spans="2:9" x14ac:dyDescent="0.4">
      <c r="B85" s="15">
        <v>74</v>
      </c>
      <c r="C85" s="15">
        <v>66107301075</v>
      </c>
      <c r="D85" s="8" t="s">
        <v>0</v>
      </c>
      <c r="E85" s="22" t="s">
        <v>149</v>
      </c>
      <c r="F85" s="14" t="s">
        <v>150</v>
      </c>
      <c r="G85" s="17"/>
      <c r="H85" s="17"/>
      <c r="I85" s="17"/>
    </row>
    <row r="86" spans="2:9" x14ac:dyDescent="0.4">
      <c r="B86" s="15">
        <v>75</v>
      </c>
      <c r="C86" s="15">
        <v>66107301076</v>
      </c>
      <c r="D86" s="8" t="s">
        <v>0</v>
      </c>
      <c r="E86" s="22" t="s">
        <v>149</v>
      </c>
      <c r="F86" s="14" t="s">
        <v>151</v>
      </c>
      <c r="G86" s="17"/>
      <c r="H86" s="17"/>
      <c r="I86" s="17"/>
    </row>
    <row r="87" spans="2:9" x14ac:dyDescent="0.4">
      <c r="B87" s="15">
        <v>76</v>
      </c>
      <c r="C87" s="15">
        <v>66107301077</v>
      </c>
      <c r="D87" s="8" t="s">
        <v>0</v>
      </c>
      <c r="E87" s="22" t="s">
        <v>152</v>
      </c>
      <c r="F87" s="14" t="s">
        <v>153</v>
      </c>
      <c r="G87" s="17"/>
      <c r="H87" s="17"/>
      <c r="I87" s="17"/>
    </row>
    <row r="88" spans="2:9" x14ac:dyDescent="0.4">
      <c r="B88" s="15">
        <v>77</v>
      </c>
      <c r="C88" s="15">
        <v>66107301078</v>
      </c>
      <c r="D88" s="8" t="s">
        <v>1</v>
      </c>
      <c r="E88" s="22" t="s">
        <v>154</v>
      </c>
      <c r="F88" s="14" t="s">
        <v>155</v>
      </c>
      <c r="G88" s="17"/>
      <c r="H88" s="17"/>
      <c r="I88" s="17"/>
    </row>
    <row r="89" spans="2:9" x14ac:dyDescent="0.4">
      <c r="B89" s="15">
        <v>78</v>
      </c>
      <c r="C89" s="15">
        <v>66107301079</v>
      </c>
      <c r="D89" s="8" t="s">
        <v>0</v>
      </c>
      <c r="E89" s="22" t="s">
        <v>156</v>
      </c>
      <c r="F89" s="14" t="s">
        <v>157</v>
      </c>
      <c r="G89" s="17"/>
      <c r="H89" s="17"/>
      <c r="I89" s="17"/>
    </row>
    <row r="90" spans="2:9" x14ac:dyDescent="0.4">
      <c r="B90" s="15">
        <v>79</v>
      </c>
      <c r="C90" s="15">
        <v>66107301080</v>
      </c>
      <c r="D90" s="10" t="s">
        <v>0</v>
      </c>
      <c r="E90" s="23" t="s">
        <v>158</v>
      </c>
      <c r="F90" s="14" t="s">
        <v>159</v>
      </c>
      <c r="G90" s="17"/>
      <c r="H90" s="17"/>
      <c r="I90" s="17"/>
    </row>
    <row r="91" spans="2:9" x14ac:dyDescent="0.4">
      <c r="B91" s="15">
        <v>80</v>
      </c>
      <c r="C91" s="15">
        <v>66107301081</v>
      </c>
      <c r="D91" s="8" t="s">
        <v>0</v>
      </c>
      <c r="E91" s="22" t="s">
        <v>160</v>
      </c>
      <c r="F91" s="14" t="s">
        <v>161</v>
      </c>
      <c r="G91" s="17"/>
      <c r="H91" s="17"/>
      <c r="I91" s="17"/>
    </row>
    <row r="92" spans="2:9" x14ac:dyDescent="0.4">
      <c r="B92" s="15">
        <v>81</v>
      </c>
      <c r="C92" s="15">
        <v>66107301082</v>
      </c>
      <c r="D92" s="8" t="s">
        <v>0</v>
      </c>
      <c r="E92" s="22" t="s">
        <v>162</v>
      </c>
      <c r="F92" s="14" t="s">
        <v>163</v>
      </c>
      <c r="G92" s="17"/>
      <c r="H92" s="17"/>
      <c r="I92" s="17"/>
    </row>
    <row r="93" spans="2:9" s="6" customFormat="1" ht="23" customHeight="1" x14ac:dyDescent="0.4">
      <c r="B93" s="32"/>
      <c r="C93" s="33"/>
      <c r="D93" s="34"/>
      <c r="E93" s="35"/>
      <c r="F93" s="36" t="s">
        <v>338</v>
      </c>
      <c r="G93" s="30">
        <f>MAX(G12:G92)</f>
        <v>0</v>
      </c>
      <c r="H93" s="30"/>
      <c r="I93" s="37"/>
    </row>
    <row r="94" spans="2:9" s="6" customFormat="1" ht="23" customHeight="1" x14ac:dyDescent="0.4">
      <c r="B94" s="139" t="s">
        <v>339</v>
      </c>
      <c r="C94" s="140"/>
      <c r="D94" s="140"/>
      <c r="E94" s="141"/>
      <c r="F94" s="38" t="s">
        <v>340</v>
      </c>
      <c r="G94" s="30">
        <f>MIN(G12:G92)</f>
        <v>0</v>
      </c>
      <c r="H94" s="30"/>
      <c r="I94" s="37"/>
    </row>
    <row r="95" spans="2:9" s="6" customFormat="1" ht="23" customHeight="1" x14ac:dyDescent="0.45">
      <c r="B95" s="130" t="s">
        <v>341</v>
      </c>
      <c r="C95" s="131"/>
      <c r="D95" s="131"/>
      <c r="E95" s="132"/>
      <c r="F95" s="39" t="s">
        <v>342</v>
      </c>
      <c r="G95" s="30" t="e">
        <f>AVERAGE(G12:G92)</f>
        <v>#DIV/0!</v>
      </c>
      <c r="H95" s="30"/>
      <c r="I95" s="37"/>
    </row>
    <row r="96" spans="2:9" s="6" customFormat="1" ht="23" customHeight="1" x14ac:dyDescent="0.45">
      <c r="B96" s="154" t="s">
        <v>343</v>
      </c>
      <c r="C96" s="155"/>
      <c r="D96" s="155"/>
      <c r="E96" s="156"/>
      <c r="F96" s="39" t="s">
        <v>344</v>
      </c>
      <c r="G96" s="30" t="e">
        <f>STDEV(G12:G92)</f>
        <v>#DIV/0!</v>
      </c>
      <c r="H96" s="30"/>
      <c r="I96" s="37"/>
    </row>
    <row r="97" spans="2:9" s="40" customFormat="1" ht="21" customHeight="1" x14ac:dyDescent="0.2">
      <c r="B97" s="157" t="s">
        <v>345</v>
      </c>
      <c r="C97" s="157"/>
      <c r="D97" s="157"/>
      <c r="E97" s="157"/>
      <c r="F97" s="157"/>
      <c r="G97" s="41"/>
      <c r="H97" s="41"/>
      <c r="I97" s="42"/>
    </row>
    <row r="98" spans="2:9" s="40" customFormat="1" ht="21" customHeight="1" x14ac:dyDescent="0.4">
      <c r="B98" s="43" t="s">
        <v>346</v>
      </c>
      <c r="C98" s="44"/>
      <c r="D98" s="45" t="s">
        <v>347</v>
      </c>
      <c r="E98" s="44"/>
      <c r="F98" s="46" t="s">
        <v>348</v>
      </c>
      <c r="I98" s="47"/>
    </row>
    <row r="99" spans="2:9" s="40" customFormat="1" ht="21" customHeight="1" x14ac:dyDescent="0.4">
      <c r="B99" s="43" t="s">
        <v>346</v>
      </c>
      <c r="C99" s="44"/>
      <c r="D99" s="45" t="s">
        <v>347</v>
      </c>
      <c r="E99" s="48"/>
      <c r="F99" s="46" t="s">
        <v>349</v>
      </c>
      <c r="G99" s="147" t="s">
        <v>339</v>
      </c>
      <c r="H99" s="147"/>
      <c r="I99" s="148"/>
    </row>
    <row r="100" spans="2:9" s="40" customFormat="1" ht="21" customHeight="1" x14ac:dyDescent="0.4">
      <c r="B100" s="43" t="s">
        <v>346</v>
      </c>
      <c r="C100" s="44"/>
      <c r="D100" s="45" t="s">
        <v>347</v>
      </c>
      <c r="E100" s="48"/>
      <c r="F100" s="46" t="s">
        <v>350</v>
      </c>
      <c r="G100" s="145" t="s">
        <v>351</v>
      </c>
      <c r="H100" s="145"/>
      <c r="I100" s="146"/>
    </row>
    <row r="101" spans="2:9" s="49" customFormat="1" ht="21" customHeight="1" x14ac:dyDescent="0.4">
      <c r="B101" s="43" t="s">
        <v>346</v>
      </c>
      <c r="C101" s="44"/>
      <c r="D101" s="45" t="s">
        <v>347</v>
      </c>
      <c r="E101" s="48"/>
      <c r="F101" s="46" t="s">
        <v>352</v>
      </c>
      <c r="G101" s="147" t="s">
        <v>353</v>
      </c>
      <c r="H101" s="147"/>
      <c r="I101" s="148"/>
    </row>
    <row r="102" spans="2:9" s="40" customFormat="1" ht="21" customHeight="1" x14ac:dyDescent="0.4">
      <c r="B102" s="43" t="s">
        <v>346</v>
      </c>
      <c r="C102" s="44"/>
      <c r="D102" s="45" t="s">
        <v>347</v>
      </c>
      <c r="E102" s="48"/>
      <c r="F102" s="46" t="s">
        <v>354</v>
      </c>
      <c r="G102" s="145" t="s">
        <v>355</v>
      </c>
      <c r="H102" s="145"/>
      <c r="I102" s="146"/>
    </row>
    <row r="103" spans="2:9" s="40" customFormat="1" ht="21" customHeight="1" x14ac:dyDescent="0.4">
      <c r="B103" s="43" t="s">
        <v>346</v>
      </c>
      <c r="C103" s="44"/>
      <c r="D103" s="45" t="s">
        <v>347</v>
      </c>
      <c r="E103" s="48"/>
      <c r="F103" s="46" t="s">
        <v>356</v>
      </c>
      <c r="G103" s="50"/>
      <c r="H103" s="50"/>
      <c r="I103" s="51"/>
    </row>
    <row r="104" spans="2:9" s="40" customFormat="1" ht="21" customHeight="1" x14ac:dyDescent="0.4">
      <c r="B104" s="43" t="s">
        <v>346</v>
      </c>
      <c r="C104" s="44"/>
      <c r="D104" s="45" t="s">
        <v>347</v>
      </c>
      <c r="E104" s="44"/>
      <c r="F104" s="46" t="s">
        <v>357</v>
      </c>
      <c r="G104" s="50"/>
      <c r="H104" s="50"/>
      <c r="I104" s="51"/>
    </row>
    <row r="105" spans="2:9" s="52" customFormat="1" ht="23" customHeight="1" x14ac:dyDescent="0.4">
      <c r="B105" s="149" t="s">
        <v>358</v>
      </c>
      <c r="C105" s="150"/>
      <c r="D105" s="150"/>
      <c r="E105" s="151"/>
      <c r="F105" s="53"/>
      <c r="G105" s="54"/>
      <c r="H105" s="54"/>
      <c r="I105" s="55"/>
    </row>
    <row r="106" spans="2:9" s="52" customFormat="1" ht="23" customHeight="1" x14ac:dyDescent="0.4">
      <c r="B106" s="56" t="s">
        <v>359</v>
      </c>
      <c r="C106" s="56" t="s">
        <v>360</v>
      </c>
      <c r="D106" s="152" t="s">
        <v>361</v>
      </c>
      <c r="E106" s="153"/>
      <c r="F106" s="57"/>
      <c r="I106" s="58"/>
    </row>
    <row r="107" spans="2:9" s="52" customFormat="1" ht="23" customHeight="1" x14ac:dyDescent="0.4">
      <c r="B107" s="56" t="s">
        <v>362</v>
      </c>
      <c r="C107" s="122">
        <f>COUNTIF(H$12:H$92,"A")</f>
        <v>0</v>
      </c>
      <c r="D107" s="171" t="e">
        <f t="shared" ref="D107:D112" si="0">(C107*100)/$C$114</f>
        <v>#DIV/0!</v>
      </c>
      <c r="E107" s="172"/>
      <c r="F107" s="59" t="s">
        <v>363</v>
      </c>
      <c r="G107" s="60"/>
      <c r="H107" s="60"/>
      <c r="I107" s="61"/>
    </row>
    <row r="108" spans="2:9" s="52" customFormat="1" ht="23" customHeight="1" x14ac:dyDescent="0.4">
      <c r="B108" s="56" t="s">
        <v>364</v>
      </c>
      <c r="C108" s="122">
        <f>COUNTIF(H$12:H$92,"B+")</f>
        <v>0</v>
      </c>
      <c r="D108" s="171" t="e">
        <f t="shared" si="0"/>
        <v>#DIV/0!</v>
      </c>
      <c r="E108" s="172"/>
      <c r="F108" s="62" t="s">
        <v>365</v>
      </c>
      <c r="G108" s="63"/>
      <c r="H108" s="63"/>
      <c r="I108" s="64"/>
    </row>
    <row r="109" spans="2:9" s="52" customFormat="1" ht="23" customHeight="1" x14ac:dyDescent="0.4">
      <c r="B109" s="56" t="s">
        <v>366</v>
      </c>
      <c r="C109" s="122">
        <f>COUNTIF(H$12:H$92,"B")</f>
        <v>0</v>
      </c>
      <c r="D109" s="171" t="e">
        <f t="shared" si="0"/>
        <v>#DIV/0!</v>
      </c>
      <c r="E109" s="172"/>
      <c r="F109" s="62" t="s">
        <v>367</v>
      </c>
      <c r="G109" s="63"/>
      <c r="H109" s="63"/>
      <c r="I109" s="64"/>
    </row>
    <row r="110" spans="2:9" s="52" customFormat="1" ht="23" customHeight="1" x14ac:dyDescent="0.4">
      <c r="B110" s="56" t="s">
        <v>368</v>
      </c>
      <c r="C110" s="122">
        <f>COUNTIF(H$12:H$92,"C+")</f>
        <v>0</v>
      </c>
      <c r="D110" s="171" t="e">
        <f t="shared" si="0"/>
        <v>#DIV/0!</v>
      </c>
      <c r="E110" s="172"/>
      <c r="F110" s="62" t="s">
        <v>369</v>
      </c>
      <c r="G110" s="63"/>
      <c r="H110" s="63"/>
      <c r="I110" s="64"/>
    </row>
    <row r="111" spans="2:9" s="52" customFormat="1" ht="23" customHeight="1" x14ac:dyDescent="0.4">
      <c r="B111" s="56" t="s">
        <v>370</v>
      </c>
      <c r="C111" s="122">
        <f>COUNTIF(H$12:H$92,"C")</f>
        <v>0</v>
      </c>
      <c r="D111" s="171" t="e">
        <f t="shared" si="0"/>
        <v>#DIV/0!</v>
      </c>
      <c r="E111" s="172"/>
      <c r="F111" s="62" t="s">
        <v>371</v>
      </c>
      <c r="G111" s="63"/>
      <c r="H111" s="63"/>
      <c r="I111" s="64"/>
    </row>
    <row r="112" spans="2:9" s="6" customFormat="1" ht="23" customHeight="1" x14ac:dyDescent="0.4">
      <c r="B112" s="56" t="s">
        <v>372</v>
      </c>
      <c r="C112" s="122">
        <f>COUNTIF(H$12:H$92,"D+")</f>
        <v>0</v>
      </c>
      <c r="D112" s="171" t="e">
        <f t="shared" si="0"/>
        <v>#DIV/0!</v>
      </c>
      <c r="E112" s="172"/>
      <c r="F112" s="67"/>
      <c r="I112" s="68"/>
    </row>
    <row r="113" spans="2:9" s="52" customFormat="1" ht="23" customHeight="1" x14ac:dyDescent="0.4">
      <c r="B113" s="56" t="s">
        <v>373</v>
      </c>
      <c r="C113" s="122">
        <f>COUNTIF(H$12:H$92,"D")</f>
        <v>0</v>
      </c>
      <c r="D113" s="171" t="e">
        <f>(C114*100)/$C$114</f>
        <v>#DIV/0!</v>
      </c>
      <c r="E113" s="172"/>
      <c r="F113" s="69"/>
      <c r="G113" s="7"/>
      <c r="H113" s="7"/>
      <c r="I113" s="70"/>
    </row>
    <row r="114" spans="2:9" s="52" customFormat="1" ht="11.25" customHeight="1" x14ac:dyDescent="0.4">
      <c r="B114" s="71"/>
      <c r="C114" s="123">
        <f>SUM(C107:C113)</f>
        <v>0</v>
      </c>
      <c r="D114" s="44"/>
      <c r="E114" s="89"/>
      <c r="F114" s="69"/>
      <c r="G114" s="7"/>
      <c r="H114" s="7"/>
      <c r="I114" s="70"/>
    </row>
    <row r="115" spans="2:9" s="52" customFormat="1" ht="23" customHeight="1" x14ac:dyDescent="0.4">
      <c r="B115" s="136"/>
      <c r="C115" s="137"/>
      <c r="D115" s="137"/>
      <c r="E115" s="138"/>
      <c r="F115" s="139" t="s">
        <v>339</v>
      </c>
      <c r="G115" s="140"/>
      <c r="H115" s="140"/>
      <c r="I115" s="141"/>
    </row>
    <row r="116" spans="2:9" s="52" customFormat="1" ht="23" customHeight="1" x14ac:dyDescent="0.4">
      <c r="B116" s="142"/>
      <c r="C116" s="143"/>
      <c r="D116" s="143"/>
      <c r="E116" s="144"/>
      <c r="F116" s="127" t="s">
        <v>403</v>
      </c>
      <c r="G116" s="128"/>
      <c r="H116" s="128"/>
      <c r="I116" s="129"/>
    </row>
    <row r="117" spans="2:9" s="52" customFormat="1" ht="23" customHeight="1" x14ac:dyDescent="0.4">
      <c r="B117" s="118"/>
      <c r="C117" s="44"/>
      <c r="D117" s="44"/>
      <c r="E117" s="89"/>
      <c r="F117" s="142" t="s">
        <v>404</v>
      </c>
      <c r="G117" s="143"/>
      <c r="H117" s="143"/>
      <c r="I117" s="144"/>
    </row>
    <row r="118" spans="2:9" s="52" customFormat="1" ht="23" customHeight="1" x14ac:dyDescent="0.4">
      <c r="B118" s="121"/>
      <c r="C118" s="44"/>
      <c r="D118" s="44"/>
      <c r="E118" s="89"/>
      <c r="F118" s="127" t="s">
        <v>355</v>
      </c>
      <c r="G118" s="128"/>
      <c r="H118" s="128"/>
      <c r="I118" s="129"/>
    </row>
    <row r="119" spans="2:9" s="52" customFormat="1" ht="23" customHeight="1" x14ac:dyDescent="0.4">
      <c r="B119" s="73" t="s">
        <v>374</v>
      </c>
      <c r="C119" s="74"/>
      <c r="D119" s="74"/>
      <c r="E119" s="75"/>
      <c r="F119" s="57"/>
      <c r="I119" s="58"/>
    </row>
    <row r="120" spans="2:9" s="52" customFormat="1" ht="23" customHeight="1" x14ac:dyDescent="0.4">
      <c r="B120" s="65" t="s">
        <v>375</v>
      </c>
      <c r="C120" s="72"/>
      <c r="D120" s="72"/>
      <c r="E120" s="66"/>
      <c r="F120" s="57"/>
      <c r="I120" s="58"/>
    </row>
    <row r="121" spans="2:9" s="52" customFormat="1" ht="23" customHeight="1" x14ac:dyDescent="0.4">
      <c r="B121" s="65" t="s">
        <v>376</v>
      </c>
      <c r="C121" s="74"/>
      <c r="D121" s="72"/>
      <c r="E121" s="66"/>
      <c r="F121" s="57"/>
      <c r="I121" s="58"/>
    </row>
    <row r="122" spans="2:9" s="52" customFormat="1" ht="23" customHeight="1" x14ac:dyDescent="0.4">
      <c r="B122" s="76" t="s">
        <v>377</v>
      </c>
      <c r="C122" s="74"/>
      <c r="D122" s="72"/>
      <c r="E122" s="66"/>
      <c r="F122" s="57"/>
      <c r="I122" s="58"/>
    </row>
    <row r="123" spans="2:9" s="52" customFormat="1" ht="23" customHeight="1" x14ac:dyDescent="0.4">
      <c r="B123" s="76" t="s">
        <v>378</v>
      </c>
      <c r="C123" s="74"/>
      <c r="D123" s="72"/>
      <c r="E123" s="66"/>
      <c r="F123" s="57"/>
      <c r="I123" s="58"/>
    </row>
    <row r="124" spans="2:9" s="52" customFormat="1" ht="23" customHeight="1" x14ac:dyDescent="0.4">
      <c r="B124" s="65"/>
      <c r="C124" s="74"/>
      <c r="D124" s="72"/>
      <c r="E124" s="66"/>
      <c r="F124" s="57"/>
      <c r="I124" s="58"/>
    </row>
    <row r="125" spans="2:9" s="52" customFormat="1" ht="23" customHeight="1" x14ac:dyDescent="0.4">
      <c r="B125" s="130" t="s">
        <v>379</v>
      </c>
      <c r="C125" s="131"/>
      <c r="D125" s="131"/>
      <c r="E125" s="132"/>
      <c r="F125" s="57"/>
      <c r="I125" s="58"/>
    </row>
    <row r="126" spans="2:9" s="52" customFormat="1" ht="23" customHeight="1" x14ac:dyDescent="0.4">
      <c r="B126" s="133" t="s">
        <v>380</v>
      </c>
      <c r="C126" s="134"/>
      <c r="D126" s="134"/>
      <c r="E126" s="135"/>
      <c r="F126" s="57"/>
      <c r="I126" s="58"/>
    </row>
    <row r="127" spans="2:9" s="52" customFormat="1" ht="23" customHeight="1" x14ac:dyDescent="0.35">
      <c r="B127" s="77"/>
      <c r="C127" s="78"/>
      <c r="D127" s="78"/>
      <c r="E127" s="79"/>
      <c r="F127" s="77"/>
      <c r="G127" s="78"/>
      <c r="H127" s="78"/>
      <c r="I127" s="79"/>
    </row>
    <row r="128" spans="2:9" s="52" customFormat="1" ht="23" customHeight="1" x14ac:dyDescent="0.35">
      <c r="B128" s="80"/>
      <c r="C128" s="80"/>
      <c r="D128" s="80"/>
      <c r="E128" s="80"/>
      <c r="F128" s="80"/>
      <c r="G128" s="81"/>
      <c r="H128" s="81"/>
      <c r="I128" s="81"/>
    </row>
    <row r="133" spans="4:4" x14ac:dyDescent="0.4">
      <c r="D133" s="2"/>
    </row>
  </sheetData>
  <mergeCells count="36">
    <mergeCell ref="D112:E112"/>
    <mergeCell ref="D113:E113"/>
    <mergeCell ref="D107:E107"/>
    <mergeCell ref="D108:E108"/>
    <mergeCell ref="D109:E109"/>
    <mergeCell ref="D110:E110"/>
    <mergeCell ref="D111:E111"/>
    <mergeCell ref="I10:I11"/>
    <mergeCell ref="B8:I8"/>
    <mergeCell ref="B7:I7"/>
    <mergeCell ref="B6:I6"/>
    <mergeCell ref="B4:I4"/>
    <mergeCell ref="B5:I5"/>
    <mergeCell ref="B10:B11"/>
    <mergeCell ref="C10:C11"/>
    <mergeCell ref="D10:F11"/>
    <mergeCell ref="G10:G11"/>
    <mergeCell ref="H10:H11"/>
    <mergeCell ref="B94:E94"/>
    <mergeCell ref="B95:E95"/>
    <mergeCell ref="B96:E96"/>
    <mergeCell ref="B97:F97"/>
    <mergeCell ref="G99:I99"/>
    <mergeCell ref="G100:I100"/>
    <mergeCell ref="G101:I101"/>
    <mergeCell ref="G102:I102"/>
    <mergeCell ref="B105:E105"/>
    <mergeCell ref="D106:E106"/>
    <mergeCell ref="F118:I118"/>
    <mergeCell ref="B125:E125"/>
    <mergeCell ref="B126:E126"/>
    <mergeCell ref="B115:E115"/>
    <mergeCell ref="F115:I115"/>
    <mergeCell ref="B116:E116"/>
    <mergeCell ref="F116:I116"/>
    <mergeCell ref="F117:I117"/>
  </mergeCells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211"/>
  <sheetViews>
    <sheetView topLeftCell="B1" zoomScale="130" zoomScaleNormal="130" workbookViewId="0">
      <selection activeCell="D190" sqref="D190:E190"/>
    </sheetView>
  </sheetViews>
  <sheetFormatPr baseColWidth="10" defaultColWidth="9.19921875" defaultRowHeight="24" x14ac:dyDescent="0.4"/>
  <cols>
    <col min="1" max="1" width="9.19921875" style="1"/>
    <col min="2" max="2" width="11.19921875" style="1" customWidth="1"/>
    <col min="3" max="3" width="15.19921875" style="1" customWidth="1"/>
    <col min="4" max="4" width="7.796875" style="1" bestFit="1" customWidth="1"/>
    <col min="5" max="5" width="13" style="1" bestFit="1" customWidth="1"/>
    <col min="6" max="6" width="16.3984375" style="1" customWidth="1"/>
    <col min="7" max="15" width="21.59765625" style="1" customWidth="1"/>
    <col min="16" max="16384" width="9.19921875" style="1"/>
  </cols>
  <sheetData>
    <row r="1" spans="2:9" s="7" customFormat="1" ht="21" customHeight="1" x14ac:dyDescent="0.4"/>
    <row r="2" spans="2:9" s="7" customFormat="1" ht="21" customHeight="1" x14ac:dyDescent="0.4"/>
    <row r="3" spans="2:9" s="7" customFormat="1" ht="21" customHeight="1" x14ac:dyDescent="0.4"/>
    <row r="4" spans="2:9" s="7" customFormat="1" ht="21" customHeight="1" x14ac:dyDescent="0.4">
      <c r="B4" s="160" t="s">
        <v>4</v>
      </c>
      <c r="C4" s="160"/>
      <c r="D4" s="160"/>
      <c r="E4" s="160"/>
      <c r="F4" s="160"/>
      <c r="G4" s="160"/>
      <c r="H4" s="160"/>
      <c r="I4" s="160"/>
    </row>
    <row r="5" spans="2:9" s="7" customFormat="1" ht="21" customHeight="1" x14ac:dyDescent="0.4">
      <c r="B5" s="160" t="s">
        <v>5</v>
      </c>
      <c r="C5" s="160"/>
      <c r="D5" s="160"/>
      <c r="E5" s="160"/>
      <c r="F5" s="160"/>
      <c r="G5" s="160"/>
      <c r="H5" s="160"/>
      <c r="I5" s="160"/>
    </row>
    <row r="6" spans="2:9" s="7" customFormat="1" ht="21" customHeight="1" x14ac:dyDescent="0.4">
      <c r="B6" s="140" t="s">
        <v>407</v>
      </c>
      <c r="C6" s="140"/>
      <c r="D6" s="140"/>
      <c r="E6" s="140"/>
      <c r="F6" s="140"/>
      <c r="G6" s="140"/>
      <c r="H6" s="140"/>
      <c r="I6" s="140"/>
    </row>
    <row r="7" spans="2:9" s="7" customFormat="1" ht="21" customHeight="1" x14ac:dyDescent="0.4">
      <c r="B7" s="140" t="s">
        <v>406</v>
      </c>
      <c r="C7" s="140"/>
      <c r="D7" s="140"/>
      <c r="E7" s="140"/>
      <c r="F7" s="140"/>
      <c r="G7" s="140"/>
      <c r="H7" s="140"/>
      <c r="I7" s="140"/>
    </row>
    <row r="8" spans="2:9" s="7" customFormat="1" ht="21" customHeight="1" x14ac:dyDescent="0.4">
      <c r="B8" s="140" t="s">
        <v>6</v>
      </c>
      <c r="C8" s="140"/>
      <c r="D8" s="140"/>
      <c r="E8" s="140"/>
      <c r="F8" s="140"/>
      <c r="G8" s="140"/>
      <c r="H8" s="140"/>
      <c r="I8" s="140"/>
    </row>
    <row r="9" spans="2:9" s="7" customFormat="1" ht="21" customHeight="1" x14ac:dyDescent="0.4"/>
    <row r="10" spans="2:9" s="6" customFormat="1" ht="23" customHeight="1" x14ac:dyDescent="0.3">
      <c r="B10" s="161" t="s">
        <v>328</v>
      </c>
      <c r="C10" s="158" t="s">
        <v>329</v>
      </c>
      <c r="D10" s="161" t="s">
        <v>330</v>
      </c>
      <c r="E10" s="164"/>
      <c r="F10" s="165"/>
      <c r="G10" s="169" t="s">
        <v>331</v>
      </c>
      <c r="H10" s="158" t="s">
        <v>332</v>
      </c>
      <c r="I10" s="158" t="s">
        <v>2</v>
      </c>
    </row>
    <row r="11" spans="2:9" s="6" customFormat="1" ht="23" customHeight="1" x14ac:dyDescent="0.3">
      <c r="B11" s="162"/>
      <c r="C11" s="163"/>
      <c r="D11" s="166"/>
      <c r="E11" s="167"/>
      <c r="F11" s="168"/>
      <c r="G11" s="170"/>
      <c r="H11" s="159"/>
      <c r="I11" s="159"/>
    </row>
    <row r="12" spans="2:9" x14ac:dyDescent="0.4">
      <c r="B12" s="15">
        <v>1</v>
      </c>
      <c r="C12" s="15">
        <v>66107301001</v>
      </c>
      <c r="D12" s="8" t="s">
        <v>0</v>
      </c>
      <c r="E12" s="22" t="s">
        <v>7</v>
      </c>
      <c r="F12" s="14" t="s">
        <v>8</v>
      </c>
      <c r="G12" s="17"/>
      <c r="H12" s="17"/>
      <c r="I12" s="17"/>
    </row>
    <row r="13" spans="2:9" x14ac:dyDescent="0.4">
      <c r="B13" s="15">
        <v>2</v>
      </c>
      <c r="C13" s="15">
        <v>66107301002</v>
      </c>
      <c r="D13" s="8" t="s">
        <v>0</v>
      </c>
      <c r="E13" s="22" t="s">
        <v>9</v>
      </c>
      <c r="F13" s="14" t="s">
        <v>10</v>
      </c>
      <c r="G13" s="17"/>
      <c r="H13" s="17"/>
      <c r="I13" s="17"/>
    </row>
    <row r="14" spans="2:9" x14ac:dyDescent="0.4">
      <c r="B14" s="15">
        <v>3</v>
      </c>
      <c r="C14" s="15">
        <v>66107301003</v>
      </c>
      <c r="D14" s="9" t="s">
        <v>0</v>
      </c>
      <c r="E14" s="23" t="s">
        <v>11</v>
      </c>
      <c r="F14" s="14" t="s">
        <v>12</v>
      </c>
      <c r="G14" s="17"/>
      <c r="H14" s="17"/>
      <c r="I14" s="17"/>
    </row>
    <row r="15" spans="2:9" x14ac:dyDescent="0.4">
      <c r="B15" s="15">
        <v>4</v>
      </c>
      <c r="C15" s="15">
        <v>66107301004</v>
      </c>
      <c r="D15" s="10" t="s">
        <v>0</v>
      </c>
      <c r="E15" s="23" t="s">
        <v>11</v>
      </c>
      <c r="F15" s="14" t="s">
        <v>13</v>
      </c>
      <c r="G15" s="17"/>
      <c r="H15" s="17"/>
      <c r="I15" s="17"/>
    </row>
    <row r="16" spans="2:9" x14ac:dyDescent="0.4">
      <c r="B16" s="15">
        <v>5</v>
      </c>
      <c r="C16" s="15">
        <v>66107301005</v>
      </c>
      <c r="D16" s="8" t="s">
        <v>0</v>
      </c>
      <c r="E16" s="22" t="s">
        <v>14</v>
      </c>
      <c r="F16" s="14" t="s">
        <v>15</v>
      </c>
      <c r="G16" s="17"/>
      <c r="H16" s="17"/>
      <c r="I16" s="17"/>
    </row>
    <row r="17" spans="2:9" x14ac:dyDescent="0.4">
      <c r="B17" s="15">
        <v>6</v>
      </c>
      <c r="C17" s="15">
        <v>66107301006</v>
      </c>
      <c r="D17" s="8" t="s">
        <v>0</v>
      </c>
      <c r="E17" s="22" t="s">
        <v>16</v>
      </c>
      <c r="F17" s="14" t="s">
        <v>17</v>
      </c>
      <c r="G17" s="17"/>
      <c r="H17" s="17"/>
      <c r="I17" s="17"/>
    </row>
    <row r="18" spans="2:9" x14ac:dyDescent="0.4">
      <c r="B18" s="15">
        <v>7</v>
      </c>
      <c r="C18" s="15">
        <v>66107301007</v>
      </c>
      <c r="D18" s="10" t="s">
        <v>0</v>
      </c>
      <c r="E18" s="23" t="s">
        <v>18</v>
      </c>
      <c r="F18" s="14" t="s">
        <v>19</v>
      </c>
      <c r="G18" s="17"/>
      <c r="H18" s="17"/>
      <c r="I18" s="17"/>
    </row>
    <row r="19" spans="2:9" x14ac:dyDescent="0.4">
      <c r="B19" s="15">
        <v>8</v>
      </c>
      <c r="C19" s="15">
        <v>66107301008</v>
      </c>
      <c r="D19" s="11" t="s">
        <v>0</v>
      </c>
      <c r="E19" s="24" t="s">
        <v>20</v>
      </c>
      <c r="F19" s="14" t="s">
        <v>21</v>
      </c>
      <c r="G19" s="17"/>
      <c r="H19" s="17"/>
      <c r="I19" s="17"/>
    </row>
    <row r="20" spans="2:9" x14ac:dyDescent="0.4">
      <c r="B20" s="15">
        <v>9</v>
      </c>
      <c r="C20" s="15">
        <v>66107301009</v>
      </c>
      <c r="D20" s="8" t="s">
        <v>0</v>
      </c>
      <c r="E20" s="22" t="s">
        <v>22</v>
      </c>
      <c r="F20" s="14" t="s">
        <v>23</v>
      </c>
      <c r="G20" s="17"/>
      <c r="H20" s="17"/>
      <c r="I20" s="17"/>
    </row>
    <row r="21" spans="2:9" x14ac:dyDescent="0.4">
      <c r="B21" s="15">
        <v>10</v>
      </c>
      <c r="C21" s="15">
        <v>66107301010</v>
      </c>
      <c r="D21" s="8" t="s">
        <v>0</v>
      </c>
      <c r="E21" s="22" t="s">
        <v>24</v>
      </c>
      <c r="F21" s="14" t="s">
        <v>25</v>
      </c>
      <c r="G21" s="17"/>
      <c r="H21" s="17"/>
      <c r="I21" s="17"/>
    </row>
    <row r="22" spans="2:9" x14ac:dyDescent="0.4">
      <c r="B22" s="15">
        <v>11</v>
      </c>
      <c r="C22" s="15">
        <v>66107301011</v>
      </c>
      <c r="D22" s="8" t="s">
        <v>0</v>
      </c>
      <c r="E22" s="22" t="s">
        <v>26</v>
      </c>
      <c r="F22" s="14" t="s">
        <v>27</v>
      </c>
      <c r="G22" s="17"/>
      <c r="H22" s="17"/>
      <c r="I22" s="17"/>
    </row>
    <row r="23" spans="2:9" x14ac:dyDescent="0.4">
      <c r="B23" s="15">
        <v>12</v>
      </c>
      <c r="C23" s="15">
        <v>66107301012</v>
      </c>
      <c r="D23" s="8" t="s">
        <v>0</v>
      </c>
      <c r="E23" s="22" t="s">
        <v>28</v>
      </c>
      <c r="F23" s="14" t="s">
        <v>29</v>
      </c>
      <c r="G23" s="17"/>
      <c r="H23" s="17"/>
      <c r="I23" s="17"/>
    </row>
    <row r="24" spans="2:9" x14ac:dyDescent="0.4">
      <c r="B24" s="15">
        <v>13</v>
      </c>
      <c r="C24" s="15">
        <v>66107301013</v>
      </c>
      <c r="D24" s="11" t="s">
        <v>0</v>
      </c>
      <c r="E24" s="24" t="s">
        <v>30</v>
      </c>
      <c r="F24" s="14" t="s">
        <v>31</v>
      </c>
      <c r="G24" s="17"/>
      <c r="H24" s="17"/>
      <c r="I24" s="17"/>
    </row>
    <row r="25" spans="2:9" x14ac:dyDescent="0.4">
      <c r="B25" s="15">
        <v>14</v>
      </c>
      <c r="C25" s="15">
        <v>66107301014</v>
      </c>
      <c r="D25" s="8" t="s">
        <v>0</v>
      </c>
      <c r="E25" s="22" t="s">
        <v>32</v>
      </c>
      <c r="F25" s="14" t="s">
        <v>33</v>
      </c>
      <c r="G25" s="17"/>
      <c r="H25" s="17"/>
      <c r="I25" s="17"/>
    </row>
    <row r="26" spans="2:9" x14ac:dyDescent="0.4">
      <c r="B26" s="15">
        <v>15</v>
      </c>
      <c r="C26" s="15">
        <v>66107301015</v>
      </c>
      <c r="D26" s="8" t="s">
        <v>0</v>
      </c>
      <c r="E26" s="22" t="s">
        <v>34</v>
      </c>
      <c r="F26" s="14" t="s">
        <v>35</v>
      </c>
      <c r="G26" s="17"/>
      <c r="H26" s="17"/>
      <c r="I26" s="17"/>
    </row>
    <row r="27" spans="2:9" x14ac:dyDescent="0.4">
      <c r="B27" s="15">
        <v>16</v>
      </c>
      <c r="C27" s="15">
        <v>66107301016</v>
      </c>
      <c r="D27" s="10" t="s">
        <v>0</v>
      </c>
      <c r="E27" s="23" t="s">
        <v>36</v>
      </c>
      <c r="F27" s="14" t="s">
        <v>37</v>
      </c>
      <c r="G27" s="17"/>
      <c r="H27" s="17"/>
      <c r="I27" s="17"/>
    </row>
    <row r="28" spans="2:9" x14ac:dyDescent="0.4">
      <c r="B28" s="15">
        <v>17</v>
      </c>
      <c r="C28" s="15">
        <v>66107301017</v>
      </c>
      <c r="D28" s="8" t="s">
        <v>0</v>
      </c>
      <c r="E28" s="22" t="s">
        <v>38</v>
      </c>
      <c r="F28" s="14" t="s">
        <v>39</v>
      </c>
      <c r="G28" s="17"/>
      <c r="H28" s="17"/>
      <c r="I28" s="17"/>
    </row>
    <row r="29" spans="2:9" x14ac:dyDescent="0.4">
      <c r="B29" s="15">
        <v>18</v>
      </c>
      <c r="C29" s="15">
        <v>66107301018</v>
      </c>
      <c r="D29" s="8" t="s">
        <v>0</v>
      </c>
      <c r="E29" s="22" t="s">
        <v>40</v>
      </c>
      <c r="F29" s="14" t="s">
        <v>41</v>
      </c>
      <c r="G29" s="17"/>
      <c r="H29" s="17"/>
      <c r="I29" s="17"/>
    </row>
    <row r="30" spans="2:9" x14ac:dyDescent="0.4">
      <c r="B30" s="15">
        <v>19</v>
      </c>
      <c r="C30" s="15">
        <v>66107301019</v>
      </c>
      <c r="D30" s="8" t="s">
        <v>0</v>
      </c>
      <c r="E30" s="22" t="s">
        <v>42</v>
      </c>
      <c r="F30" s="14" t="s">
        <v>43</v>
      </c>
      <c r="G30" s="17"/>
      <c r="H30" s="17"/>
      <c r="I30" s="17"/>
    </row>
    <row r="31" spans="2:9" x14ac:dyDescent="0.4">
      <c r="B31" s="15">
        <v>20</v>
      </c>
      <c r="C31" s="15">
        <v>66107301020</v>
      </c>
      <c r="D31" s="9" t="s">
        <v>0</v>
      </c>
      <c r="E31" s="23" t="s">
        <v>44</v>
      </c>
      <c r="F31" s="14" t="s">
        <v>45</v>
      </c>
      <c r="G31" s="17"/>
      <c r="H31" s="17"/>
      <c r="I31" s="17"/>
    </row>
    <row r="32" spans="2:9" x14ac:dyDescent="0.4">
      <c r="B32" s="15">
        <v>21</v>
      </c>
      <c r="C32" s="15">
        <v>66107301021</v>
      </c>
      <c r="D32" s="11" t="s">
        <v>0</v>
      </c>
      <c r="E32" s="24" t="s">
        <v>46</v>
      </c>
      <c r="F32" s="14" t="s">
        <v>47</v>
      </c>
      <c r="G32" s="17"/>
      <c r="H32" s="17"/>
      <c r="I32" s="17"/>
    </row>
    <row r="33" spans="2:9" x14ac:dyDescent="0.4">
      <c r="B33" s="15">
        <v>22</v>
      </c>
      <c r="C33" s="15">
        <v>66107301022</v>
      </c>
      <c r="D33" s="8" t="s">
        <v>0</v>
      </c>
      <c r="E33" s="22" t="s">
        <v>48</v>
      </c>
      <c r="F33" s="14" t="s">
        <v>49</v>
      </c>
      <c r="G33" s="17"/>
      <c r="H33" s="17"/>
      <c r="I33" s="17"/>
    </row>
    <row r="34" spans="2:9" x14ac:dyDescent="0.4">
      <c r="B34" s="15">
        <v>23</v>
      </c>
      <c r="C34" s="15">
        <v>66107301023</v>
      </c>
      <c r="D34" s="8" t="s">
        <v>0</v>
      </c>
      <c r="E34" s="22" t="s">
        <v>50</v>
      </c>
      <c r="F34" s="14" t="s">
        <v>51</v>
      </c>
      <c r="G34" s="17"/>
      <c r="H34" s="17"/>
      <c r="I34" s="17"/>
    </row>
    <row r="35" spans="2:9" x14ac:dyDescent="0.4">
      <c r="B35" s="15">
        <v>24</v>
      </c>
      <c r="C35" s="15">
        <v>66107301024</v>
      </c>
      <c r="D35" s="8" t="s">
        <v>0</v>
      </c>
      <c r="E35" s="22" t="s">
        <v>52</v>
      </c>
      <c r="F35" s="14" t="s">
        <v>53</v>
      </c>
      <c r="G35" s="17"/>
      <c r="H35" s="17"/>
      <c r="I35" s="17"/>
    </row>
    <row r="36" spans="2:9" x14ac:dyDescent="0.4">
      <c r="B36" s="15">
        <v>25</v>
      </c>
      <c r="C36" s="15">
        <v>66107301025</v>
      </c>
      <c r="D36" s="8" t="s">
        <v>0</v>
      </c>
      <c r="E36" s="22" t="s">
        <v>54</v>
      </c>
      <c r="F36" s="14" t="s">
        <v>55</v>
      </c>
      <c r="G36" s="17"/>
      <c r="H36" s="17"/>
      <c r="I36" s="17"/>
    </row>
    <row r="37" spans="2:9" x14ac:dyDescent="0.4">
      <c r="B37" s="15">
        <v>26</v>
      </c>
      <c r="C37" s="15">
        <v>66107301026</v>
      </c>
      <c r="D37" s="10" t="s">
        <v>0</v>
      </c>
      <c r="E37" s="23" t="s">
        <v>56</v>
      </c>
      <c r="F37" s="14" t="s">
        <v>57</v>
      </c>
      <c r="G37" s="17"/>
      <c r="H37" s="17"/>
      <c r="I37" s="17"/>
    </row>
    <row r="38" spans="2:9" x14ac:dyDescent="0.4">
      <c r="B38" s="15">
        <v>27</v>
      </c>
      <c r="C38" s="15">
        <v>66107301027</v>
      </c>
      <c r="D38" s="8" t="s">
        <v>0</v>
      </c>
      <c r="E38" s="22" t="s">
        <v>58</v>
      </c>
      <c r="F38" s="14" t="s">
        <v>59</v>
      </c>
      <c r="G38" s="17"/>
      <c r="H38" s="17"/>
      <c r="I38" s="17"/>
    </row>
    <row r="39" spans="2:9" x14ac:dyDescent="0.4">
      <c r="B39" s="15">
        <v>28</v>
      </c>
      <c r="C39" s="15">
        <v>66107301028</v>
      </c>
      <c r="D39" s="8" t="s">
        <v>0</v>
      </c>
      <c r="E39" s="22" t="s">
        <v>60</v>
      </c>
      <c r="F39" s="14" t="s">
        <v>61</v>
      </c>
      <c r="G39" s="17"/>
      <c r="H39" s="17"/>
      <c r="I39" s="17"/>
    </row>
    <row r="40" spans="2:9" x14ac:dyDescent="0.4">
      <c r="B40" s="15">
        <v>29</v>
      </c>
      <c r="C40" s="15">
        <v>66107301029</v>
      </c>
      <c r="D40" s="8" t="s">
        <v>0</v>
      </c>
      <c r="E40" s="22" t="s">
        <v>62</v>
      </c>
      <c r="F40" s="14" t="s">
        <v>63</v>
      </c>
      <c r="G40" s="17"/>
      <c r="H40" s="17"/>
      <c r="I40" s="17"/>
    </row>
    <row r="41" spans="2:9" x14ac:dyDescent="0.4">
      <c r="B41" s="15">
        <v>30</v>
      </c>
      <c r="C41" s="15">
        <v>66107301030</v>
      </c>
      <c r="D41" s="8" t="s">
        <v>0</v>
      </c>
      <c r="E41" s="22" t="s">
        <v>64</v>
      </c>
      <c r="F41" s="14" t="s">
        <v>65</v>
      </c>
      <c r="G41" s="17"/>
      <c r="H41" s="17"/>
      <c r="I41" s="17"/>
    </row>
    <row r="42" spans="2:9" x14ac:dyDescent="0.4">
      <c r="B42" s="15">
        <v>31</v>
      </c>
      <c r="C42" s="15">
        <v>66107301031</v>
      </c>
      <c r="D42" s="8" t="s">
        <v>0</v>
      </c>
      <c r="E42" s="22" t="s">
        <v>64</v>
      </c>
      <c r="F42" s="14" t="s">
        <v>66</v>
      </c>
      <c r="G42" s="17"/>
      <c r="H42" s="17"/>
      <c r="I42" s="17"/>
    </row>
    <row r="43" spans="2:9" x14ac:dyDescent="0.4">
      <c r="B43" s="15">
        <v>32</v>
      </c>
      <c r="C43" s="15">
        <v>66107301032</v>
      </c>
      <c r="D43" s="8" t="s">
        <v>0</v>
      </c>
      <c r="E43" s="22" t="s">
        <v>67</v>
      </c>
      <c r="F43" s="14" t="s">
        <v>68</v>
      </c>
      <c r="G43" s="17"/>
      <c r="H43" s="17"/>
      <c r="I43" s="17"/>
    </row>
    <row r="44" spans="2:9" x14ac:dyDescent="0.4">
      <c r="B44" s="15">
        <v>33</v>
      </c>
      <c r="C44" s="15">
        <v>66107301033</v>
      </c>
      <c r="D44" s="8" t="s">
        <v>1</v>
      </c>
      <c r="E44" s="22" t="s">
        <v>69</v>
      </c>
      <c r="F44" s="14" t="s">
        <v>70</v>
      </c>
      <c r="G44" s="17"/>
      <c r="H44" s="17"/>
      <c r="I44" s="17"/>
    </row>
    <row r="45" spans="2:9" x14ac:dyDescent="0.4">
      <c r="B45" s="15">
        <v>34</v>
      </c>
      <c r="C45" s="15">
        <v>66107301034</v>
      </c>
      <c r="D45" s="9" t="s">
        <v>1</v>
      </c>
      <c r="E45" s="23" t="s">
        <v>71</v>
      </c>
      <c r="F45" s="14" t="s">
        <v>72</v>
      </c>
      <c r="G45" s="17"/>
      <c r="H45" s="17"/>
      <c r="I45" s="17"/>
    </row>
    <row r="46" spans="2:9" x14ac:dyDescent="0.4">
      <c r="B46" s="15">
        <v>35</v>
      </c>
      <c r="C46" s="15">
        <v>66107301035</v>
      </c>
      <c r="D46" s="8" t="s">
        <v>0</v>
      </c>
      <c r="E46" s="22" t="s">
        <v>73</v>
      </c>
      <c r="F46" s="14" t="s">
        <v>74</v>
      </c>
      <c r="G46" s="17"/>
      <c r="H46" s="17"/>
      <c r="I46" s="17"/>
    </row>
    <row r="47" spans="2:9" s="5" customFormat="1" x14ac:dyDescent="0.4">
      <c r="B47" s="15">
        <v>36</v>
      </c>
      <c r="C47" s="15">
        <v>66107301036</v>
      </c>
      <c r="D47" s="8" t="s">
        <v>0</v>
      </c>
      <c r="E47" s="22" t="s">
        <v>75</v>
      </c>
      <c r="F47" s="25" t="s">
        <v>76</v>
      </c>
      <c r="G47" s="16"/>
      <c r="H47" s="16"/>
      <c r="I47" s="16"/>
    </row>
    <row r="48" spans="2:9" x14ac:dyDescent="0.4">
      <c r="B48" s="15">
        <v>37</v>
      </c>
      <c r="C48" s="15">
        <v>66107301037</v>
      </c>
      <c r="D48" s="8" t="s">
        <v>0</v>
      </c>
      <c r="E48" s="22" t="s">
        <v>77</v>
      </c>
      <c r="F48" s="14" t="s">
        <v>78</v>
      </c>
      <c r="G48" s="17"/>
      <c r="H48" s="17"/>
      <c r="I48" s="17"/>
    </row>
    <row r="49" spans="2:9" x14ac:dyDescent="0.4">
      <c r="B49" s="15">
        <v>38</v>
      </c>
      <c r="C49" s="15">
        <v>66107301038</v>
      </c>
      <c r="D49" s="8" t="s">
        <v>0</v>
      </c>
      <c r="E49" s="22" t="s">
        <v>79</v>
      </c>
      <c r="F49" s="14" t="s">
        <v>80</v>
      </c>
      <c r="G49" s="17"/>
      <c r="H49" s="17"/>
      <c r="I49" s="17"/>
    </row>
    <row r="50" spans="2:9" x14ac:dyDescent="0.4">
      <c r="B50" s="15">
        <v>39</v>
      </c>
      <c r="C50" s="15">
        <v>66107301039</v>
      </c>
      <c r="D50" s="12" t="s">
        <v>0</v>
      </c>
      <c r="E50" s="23" t="s">
        <v>81</v>
      </c>
      <c r="F50" s="14" t="s">
        <v>82</v>
      </c>
      <c r="G50" s="17"/>
      <c r="H50" s="17"/>
      <c r="I50" s="17"/>
    </row>
    <row r="51" spans="2:9" x14ac:dyDescent="0.4">
      <c r="B51" s="15">
        <v>40</v>
      </c>
      <c r="C51" s="15">
        <v>66107301040</v>
      </c>
      <c r="D51" s="8" t="s">
        <v>0</v>
      </c>
      <c r="E51" s="22" t="s">
        <v>83</v>
      </c>
      <c r="F51" s="14" t="s">
        <v>84</v>
      </c>
      <c r="G51" s="17"/>
      <c r="H51" s="17"/>
      <c r="I51" s="17"/>
    </row>
    <row r="52" spans="2:9" x14ac:dyDescent="0.4">
      <c r="B52" s="15">
        <v>41</v>
      </c>
      <c r="C52" s="15">
        <v>66107301041</v>
      </c>
      <c r="D52" s="11" t="s">
        <v>0</v>
      </c>
      <c r="E52" s="24" t="s">
        <v>85</v>
      </c>
      <c r="F52" s="14" t="s">
        <v>86</v>
      </c>
      <c r="G52" s="17"/>
      <c r="H52" s="17"/>
      <c r="I52" s="17"/>
    </row>
    <row r="53" spans="2:9" x14ac:dyDescent="0.4">
      <c r="B53" s="15">
        <v>42</v>
      </c>
      <c r="C53" s="15">
        <v>66107301042</v>
      </c>
      <c r="D53" s="8" t="s">
        <v>0</v>
      </c>
      <c r="E53" s="22" t="s">
        <v>87</v>
      </c>
      <c r="F53" s="14" t="s">
        <v>88</v>
      </c>
      <c r="G53" s="17"/>
      <c r="H53" s="17"/>
      <c r="I53" s="17"/>
    </row>
    <row r="54" spans="2:9" x14ac:dyDescent="0.4">
      <c r="B54" s="15">
        <v>43</v>
      </c>
      <c r="C54" s="15">
        <v>66107301043</v>
      </c>
      <c r="D54" s="10" t="s">
        <v>0</v>
      </c>
      <c r="E54" s="23" t="s">
        <v>89</v>
      </c>
      <c r="F54" s="14" t="s">
        <v>90</v>
      </c>
      <c r="G54" s="17"/>
      <c r="H54" s="17"/>
      <c r="I54" s="17"/>
    </row>
    <row r="55" spans="2:9" x14ac:dyDescent="0.4">
      <c r="B55" s="15">
        <v>44</v>
      </c>
      <c r="C55" s="15">
        <v>66107301044</v>
      </c>
      <c r="D55" s="8" t="s">
        <v>0</v>
      </c>
      <c r="E55" s="22" t="s">
        <v>91</v>
      </c>
      <c r="F55" s="14" t="s">
        <v>92</v>
      </c>
      <c r="G55" s="17"/>
      <c r="H55" s="17"/>
      <c r="I55" s="17"/>
    </row>
    <row r="56" spans="2:9" x14ac:dyDescent="0.4">
      <c r="B56" s="15">
        <v>45</v>
      </c>
      <c r="C56" s="15">
        <v>66107301045</v>
      </c>
      <c r="D56" s="10" t="s">
        <v>0</v>
      </c>
      <c r="E56" s="23" t="s">
        <v>93</v>
      </c>
      <c r="F56" s="14" t="s">
        <v>94</v>
      </c>
      <c r="G56" s="17"/>
      <c r="H56" s="17"/>
      <c r="I56" s="17"/>
    </row>
    <row r="57" spans="2:9" x14ac:dyDescent="0.4">
      <c r="B57" s="15">
        <v>46</v>
      </c>
      <c r="C57" s="15">
        <v>66107301046</v>
      </c>
      <c r="D57" s="10" t="s">
        <v>0</v>
      </c>
      <c r="E57" s="23" t="s">
        <v>95</v>
      </c>
      <c r="F57" s="14" t="s">
        <v>96</v>
      </c>
      <c r="G57" s="17"/>
      <c r="H57" s="17"/>
      <c r="I57" s="17"/>
    </row>
    <row r="58" spans="2:9" x14ac:dyDescent="0.4">
      <c r="B58" s="15">
        <v>47</v>
      </c>
      <c r="C58" s="15">
        <v>66107301047</v>
      </c>
      <c r="D58" s="10" t="s">
        <v>0</v>
      </c>
      <c r="E58" s="23" t="s">
        <v>97</v>
      </c>
      <c r="F58" s="14" t="s">
        <v>98</v>
      </c>
      <c r="G58" s="17"/>
      <c r="H58" s="17"/>
      <c r="I58" s="17"/>
    </row>
    <row r="59" spans="2:9" x14ac:dyDescent="0.4">
      <c r="B59" s="15">
        <v>48</v>
      </c>
      <c r="C59" s="15">
        <v>66107301048</v>
      </c>
      <c r="D59" s="8" t="s">
        <v>0</v>
      </c>
      <c r="E59" s="22" t="s">
        <v>99</v>
      </c>
      <c r="F59" s="14" t="s">
        <v>100</v>
      </c>
      <c r="G59" s="17"/>
      <c r="H59" s="17"/>
      <c r="I59" s="17"/>
    </row>
    <row r="60" spans="2:9" x14ac:dyDescent="0.4">
      <c r="B60" s="15">
        <v>49</v>
      </c>
      <c r="C60" s="15">
        <v>66107301049</v>
      </c>
      <c r="D60" s="8" t="s">
        <v>0</v>
      </c>
      <c r="E60" s="22" t="s">
        <v>101</v>
      </c>
      <c r="F60" s="14" t="s">
        <v>102</v>
      </c>
      <c r="G60" s="17"/>
      <c r="H60" s="17"/>
      <c r="I60" s="17"/>
    </row>
    <row r="61" spans="2:9" x14ac:dyDescent="0.4">
      <c r="B61" s="15">
        <v>50</v>
      </c>
      <c r="C61" s="15">
        <v>66107301050</v>
      </c>
      <c r="D61" s="10" t="s">
        <v>0</v>
      </c>
      <c r="E61" s="23" t="s">
        <v>103</v>
      </c>
      <c r="F61" s="14" t="s">
        <v>104</v>
      </c>
      <c r="G61" s="17"/>
      <c r="H61" s="17"/>
      <c r="I61" s="17"/>
    </row>
    <row r="62" spans="2:9" x14ac:dyDescent="0.4">
      <c r="B62" s="15">
        <v>51</v>
      </c>
      <c r="C62" s="15">
        <v>66107301051</v>
      </c>
      <c r="D62" s="8" t="s">
        <v>0</v>
      </c>
      <c r="E62" s="22" t="s">
        <v>105</v>
      </c>
      <c r="F62" s="14" t="s">
        <v>106</v>
      </c>
      <c r="G62" s="17"/>
      <c r="H62" s="17"/>
      <c r="I62" s="17"/>
    </row>
    <row r="63" spans="2:9" x14ac:dyDescent="0.4">
      <c r="B63" s="15">
        <v>52</v>
      </c>
      <c r="C63" s="15">
        <v>66107301052</v>
      </c>
      <c r="D63" s="11" t="s">
        <v>0</v>
      </c>
      <c r="E63" s="24" t="s">
        <v>107</v>
      </c>
      <c r="F63" s="14" t="s">
        <v>108</v>
      </c>
      <c r="G63" s="17"/>
      <c r="H63" s="17"/>
      <c r="I63" s="17"/>
    </row>
    <row r="64" spans="2:9" x14ac:dyDescent="0.4">
      <c r="B64" s="15">
        <v>53</v>
      </c>
      <c r="C64" s="15">
        <v>66107301053</v>
      </c>
      <c r="D64" s="10" t="s">
        <v>0</v>
      </c>
      <c r="E64" s="23" t="s">
        <v>109</v>
      </c>
      <c r="F64" s="14" t="s">
        <v>110</v>
      </c>
      <c r="G64" s="17"/>
      <c r="H64" s="17"/>
      <c r="I64" s="17"/>
    </row>
    <row r="65" spans="2:9" x14ac:dyDescent="0.4">
      <c r="B65" s="15">
        <v>54</v>
      </c>
      <c r="C65" s="15">
        <v>66107301054</v>
      </c>
      <c r="D65" s="9" t="s">
        <v>1</v>
      </c>
      <c r="E65" s="23" t="s">
        <v>111</v>
      </c>
      <c r="F65" s="14" t="s">
        <v>112</v>
      </c>
      <c r="G65" s="17"/>
      <c r="H65" s="17"/>
      <c r="I65" s="17"/>
    </row>
    <row r="66" spans="2:9" x14ac:dyDescent="0.4">
      <c r="B66" s="15">
        <v>55</v>
      </c>
      <c r="C66" s="15">
        <v>66107301055</v>
      </c>
      <c r="D66" s="12" t="s">
        <v>0</v>
      </c>
      <c r="E66" s="23" t="s">
        <v>113</v>
      </c>
      <c r="F66" s="14" t="s">
        <v>114</v>
      </c>
      <c r="G66" s="17"/>
      <c r="H66" s="17"/>
      <c r="I66" s="17"/>
    </row>
    <row r="67" spans="2:9" x14ac:dyDescent="0.4">
      <c r="B67" s="15">
        <v>56</v>
      </c>
      <c r="C67" s="15">
        <v>66107301056</v>
      </c>
      <c r="D67" s="9" t="s">
        <v>1</v>
      </c>
      <c r="E67" s="23" t="s">
        <v>115</v>
      </c>
      <c r="F67" s="14" t="s">
        <v>116</v>
      </c>
      <c r="G67" s="17"/>
      <c r="H67" s="17"/>
      <c r="I67" s="17"/>
    </row>
    <row r="68" spans="2:9" x14ac:dyDescent="0.4">
      <c r="B68" s="15">
        <v>57</v>
      </c>
      <c r="C68" s="15">
        <v>66107301057</v>
      </c>
      <c r="D68" s="8" t="s">
        <v>0</v>
      </c>
      <c r="E68" s="22" t="s">
        <v>117</v>
      </c>
      <c r="F68" s="14" t="s">
        <v>118</v>
      </c>
      <c r="G68" s="17"/>
      <c r="H68" s="17"/>
      <c r="I68" s="17"/>
    </row>
    <row r="69" spans="2:9" x14ac:dyDescent="0.4">
      <c r="B69" s="15">
        <v>58</v>
      </c>
      <c r="C69" s="15">
        <v>66107301058</v>
      </c>
      <c r="D69" s="8" t="s">
        <v>0</v>
      </c>
      <c r="E69" s="22" t="s">
        <v>119</v>
      </c>
      <c r="F69" s="14" t="s">
        <v>120</v>
      </c>
      <c r="G69" s="17"/>
      <c r="H69" s="17"/>
      <c r="I69" s="17"/>
    </row>
    <row r="70" spans="2:9" x14ac:dyDescent="0.4">
      <c r="B70" s="15">
        <v>59</v>
      </c>
      <c r="C70" s="15">
        <v>66107301059</v>
      </c>
      <c r="D70" s="8" t="s">
        <v>1</v>
      </c>
      <c r="E70" s="22" t="s">
        <v>121</v>
      </c>
      <c r="F70" s="14" t="s">
        <v>122</v>
      </c>
      <c r="G70" s="17"/>
      <c r="H70" s="17"/>
      <c r="I70" s="17"/>
    </row>
    <row r="71" spans="2:9" x14ac:dyDescent="0.4">
      <c r="B71" s="15">
        <v>60</v>
      </c>
      <c r="C71" s="15">
        <v>66107301060</v>
      </c>
      <c r="D71" s="13" t="s">
        <v>0</v>
      </c>
      <c r="E71" s="24" t="s">
        <v>123</v>
      </c>
      <c r="F71" s="14" t="s">
        <v>124</v>
      </c>
      <c r="G71" s="17"/>
      <c r="H71" s="17"/>
      <c r="I71" s="17"/>
    </row>
    <row r="72" spans="2:9" x14ac:dyDescent="0.4">
      <c r="B72" s="15">
        <v>61</v>
      </c>
      <c r="C72" s="15">
        <v>66107301061</v>
      </c>
      <c r="D72" s="8" t="s">
        <v>0</v>
      </c>
      <c r="E72" s="22" t="s">
        <v>125</v>
      </c>
      <c r="F72" s="14" t="s">
        <v>126</v>
      </c>
      <c r="G72" s="17"/>
      <c r="H72" s="17"/>
      <c r="I72" s="17"/>
    </row>
    <row r="73" spans="2:9" x14ac:dyDescent="0.4">
      <c r="B73" s="15">
        <v>62</v>
      </c>
      <c r="C73" s="15">
        <v>66107301062</v>
      </c>
      <c r="D73" s="8" t="s">
        <v>0</v>
      </c>
      <c r="E73" s="22" t="s">
        <v>125</v>
      </c>
      <c r="F73" s="14" t="s">
        <v>127</v>
      </c>
      <c r="G73" s="17"/>
      <c r="H73" s="17"/>
      <c r="I73" s="17"/>
    </row>
    <row r="74" spans="2:9" x14ac:dyDescent="0.4">
      <c r="B74" s="15">
        <v>63</v>
      </c>
      <c r="C74" s="15">
        <v>66107301063</v>
      </c>
      <c r="D74" s="10" t="s">
        <v>0</v>
      </c>
      <c r="E74" s="23" t="s">
        <v>128</v>
      </c>
      <c r="F74" s="14" t="s">
        <v>57</v>
      </c>
      <c r="G74" s="17"/>
      <c r="H74" s="17"/>
      <c r="I74" s="17"/>
    </row>
    <row r="75" spans="2:9" x14ac:dyDescent="0.4">
      <c r="B75" s="15">
        <v>64</v>
      </c>
      <c r="C75" s="15">
        <v>66107301064</v>
      </c>
      <c r="D75" s="8" t="s">
        <v>0</v>
      </c>
      <c r="E75" s="22" t="s">
        <v>129</v>
      </c>
      <c r="F75" s="14" t="s">
        <v>130</v>
      </c>
      <c r="G75" s="17"/>
      <c r="H75" s="17"/>
      <c r="I75" s="17"/>
    </row>
    <row r="76" spans="2:9" x14ac:dyDescent="0.4">
      <c r="B76" s="15">
        <v>65</v>
      </c>
      <c r="C76" s="15">
        <v>66107301065</v>
      </c>
      <c r="D76" s="8" t="s">
        <v>0</v>
      </c>
      <c r="E76" s="22" t="s">
        <v>131</v>
      </c>
      <c r="F76" s="14" t="s">
        <v>132</v>
      </c>
      <c r="G76" s="17"/>
      <c r="H76" s="17"/>
      <c r="I76" s="17"/>
    </row>
    <row r="77" spans="2:9" x14ac:dyDescent="0.4">
      <c r="B77" s="15">
        <v>66</v>
      </c>
      <c r="C77" s="15">
        <v>66107301066</v>
      </c>
      <c r="D77" s="8" t="s">
        <v>0</v>
      </c>
      <c r="E77" s="22" t="s">
        <v>133</v>
      </c>
      <c r="F77" s="14" t="s">
        <v>134</v>
      </c>
      <c r="G77" s="17"/>
      <c r="H77" s="17"/>
      <c r="I77" s="17"/>
    </row>
    <row r="78" spans="2:9" x14ac:dyDescent="0.4">
      <c r="B78" s="15">
        <v>67</v>
      </c>
      <c r="C78" s="15">
        <v>66107301067</v>
      </c>
      <c r="D78" s="11" t="s">
        <v>0</v>
      </c>
      <c r="E78" s="24" t="s">
        <v>135</v>
      </c>
      <c r="F78" s="14" t="s">
        <v>136</v>
      </c>
      <c r="G78" s="17"/>
      <c r="H78" s="17"/>
      <c r="I78" s="17"/>
    </row>
    <row r="79" spans="2:9" x14ac:dyDescent="0.4">
      <c r="B79" s="15">
        <v>68</v>
      </c>
      <c r="C79" s="15">
        <v>66107301068</v>
      </c>
      <c r="D79" s="8" t="s">
        <v>0</v>
      </c>
      <c r="E79" s="22" t="s">
        <v>137</v>
      </c>
      <c r="F79" s="14" t="s">
        <v>138</v>
      </c>
      <c r="G79" s="17"/>
      <c r="H79" s="17"/>
      <c r="I79" s="17"/>
    </row>
    <row r="80" spans="2:9" x14ac:dyDescent="0.4">
      <c r="B80" s="15">
        <v>69</v>
      </c>
      <c r="C80" s="15">
        <v>66107301069</v>
      </c>
      <c r="D80" s="11" t="s">
        <v>0</v>
      </c>
      <c r="E80" s="24" t="s">
        <v>139</v>
      </c>
      <c r="F80" s="14" t="s">
        <v>140</v>
      </c>
      <c r="G80" s="17"/>
      <c r="H80" s="17"/>
      <c r="I80" s="17"/>
    </row>
    <row r="81" spans="2:9" x14ac:dyDescent="0.4">
      <c r="B81" s="15">
        <v>70</v>
      </c>
      <c r="C81" s="15">
        <v>66107301070</v>
      </c>
      <c r="D81" s="10" t="s">
        <v>0</v>
      </c>
      <c r="E81" s="23" t="s">
        <v>141</v>
      </c>
      <c r="F81" s="14" t="s">
        <v>142</v>
      </c>
      <c r="G81" s="17"/>
      <c r="H81" s="17"/>
      <c r="I81" s="17"/>
    </row>
    <row r="82" spans="2:9" x14ac:dyDescent="0.4">
      <c r="B82" s="15">
        <v>71</v>
      </c>
      <c r="C82" s="15">
        <v>66107301071</v>
      </c>
      <c r="D82" s="8" t="s">
        <v>0</v>
      </c>
      <c r="E82" s="22" t="s">
        <v>143</v>
      </c>
      <c r="F82" s="14" t="s">
        <v>144</v>
      </c>
      <c r="G82" s="17"/>
      <c r="H82" s="17"/>
      <c r="I82" s="17"/>
    </row>
    <row r="83" spans="2:9" x14ac:dyDescent="0.4">
      <c r="B83" s="15">
        <v>72</v>
      </c>
      <c r="C83" s="15">
        <v>66107301072</v>
      </c>
      <c r="D83" s="8" t="s">
        <v>0</v>
      </c>
      <c r="E83" s="22" t="s">
        <v>145</v>
      </c>
      <c r="F83" s="14" t="s">
        <v>146</v>
      </c>
      <c r="G83" s="17"/>
      <c r="H83" s="17"/>
      <c r="I83" s="17"/>
    </row>
    <row r="84" spans="2:9" x14ac:dyDescent="0.4">
      <c r="B84" s="15">
        <v>73</v>
      </c>
      <c r="C84" s="15">
        <v>66107301073</v>
      </c>
      <c r="D84" s="10" t="s">
        <v>0</v>
      </c>
      <c r="E84" s="23" t="s">
        <v>147</v>
      </c>
      <c r="F84" s="14" t="s">
        <v>148</v>
      </c>
      <c r="G84" s="17"/>
      <c r="H84" s="17"/>
      <c r="I84" s="17"/>
    </row>
    <row r="85" spans="2:9" x14ac:dyDescent="0.4">
      <c r="B85" s="15">
        <v>74</v>
      </c>
      <c r="C85" s="15">
        <v>66107301075</v>
      </c>
      <c r="D85" s="8" t="s">
        <v>0</v>
      </c>
      <c r="E85" s="22" t="s">
        <v>149</v>
      </c>
      <c r="F85" s="14" t="s">
        <v>150</v>
      </c>
      <c r="G85" s="17"/>
      <c r="H85" s="17"/>
      <c r="I85" s="17"/>
    </row>
    <row r="86" spans="2:9" x14ac:dyDescent="0.4">
      <c r="B86" s="15">
        <v>75</v>
      </c>
      <c r="C86" s="15">
        <v>66107301076</v>
      </c>
      <c r="D86" s="8" t="s">
        <v>0</v>
      </c>
      <c r="E86" s="22" t="s">
        <v>149</v>
      </c>
      <c r="F86" s="14" t="s">
        <v>151</v>
      </c>
      <c r="G86" s="17"/>
      <c r="H86" s="17"/>
      <c r="I86" s="17"/>
    </row>
    <row r="87" spans="2:9" x14ac:dyDescent="0.4">
      <c r="B87" s="15">
        <v>76</v>
      </c>
      <c r="C87" s="15">
        <v>66107301077</v>
      </c>
      <c r="D87" s="8" t="s">
        <v>0</v>
      </c>
      <c r="E87" s="22" t="s">
        <v>152</v>
      </c>
      <c r="F87" s="14" t="s">
        <v>153</v>
      </c>
      <c r="G87" s="17"/>
      <c r="H87" s="17"/>
      <c r="I87" s="17"/>
    </row>
    <row r="88" spans="2:9" x14ac:dyDescent="0.4">
      <c r="B88" s="15">
        <v>77</v>
      </c>
      <c r="C88" s="15">
        <v>66107301078</v>
      </c>
      <c r="D88" s="8" t="s">
        <v>1</v>
      </c>
      <c r="E88" s="22" t="s">
        <v>154</v>
      </c>
      <c r="F88" s="14" t="s">
        <v>155</v>
      </c>
      <c r="G88" s="17"/>
      <c r="H88" s="17"/>
      <c r="I88" s="17"/>
    </row>
    <row r="89" spans="2:9" x14ac:dyDescent="0.4">
      <c r="B89" s="15">
        <v>78</v>
      </c>
      <c r="C89" s="15">
        <v>66107301079</v>
      </c>
      <c r="D89" s="8" t="s">
        <v>0</v>
      </c>
      <c r="E89" s="22" t="s">
        <v>156</v>
      </c>
      <c r="F89" s="14" t="s">
        <v>157</v>
      </c>
      <c r="G89" s="17"/>
      <c r="H89" s="17"/>
      <c r="I89" s="17"/>
    </row>
    <row r="90" spans="2:9" x14ac:dyDescent="0.4">
      <c r="B90" s="15">
        <v>79</v>
      </c>
      <c r="C90" s="15">
        <v>66107301080</v>
      </c>
      <c r="D90" s="10" t="s">
        <v>0</v>
      </c>
      <c r="E90" s="23" t="s">
        <v>158</v>
      </c>
      <c r="F90" s="14" t="s">
        <v>159</v>
      </c>
      <c r="G90" s="17"/>
      <c r="H90" s="17"/>
      <c r="I90" s="17"/>
    </row>
    <row r="91" spans="2:9" x14ac:dyDescent="0.4">
      <c r="B91" s="15">
        <v>80</v>
      </c>
      <c r="C91" s="15">
        <v>66107301081</v>
      </c>
      <c r="D91" s="8" t="s">
        <v>0</v>
      </c>
      <c r="E91" s="22" t="s">
        <v>160</v>
      </c>
      <c r="F91" s="14" t="s">
        <v>161</v>
      </c>
      <c r="G91" s="17"/>
      <c r="H91" s="17"/>
      <c r="I91" s="17"/>
    </row>
    <row r="92" spans="2:9" x14ac:dyDescent="0.4">
      <c r="B92" s="15">
        <v>81</v>
      </c>
      <c r="C92" s="15">
        <v>66107301082</v>
      </c>
      <c r="D92" s="8" t="s">
        <v>0</v>
      </c>
      <c r="E92" s="22" t="s">
        <v>162</v>
      </c>
      <c r="F92" s="14" t="s">
        <v>163</v>
      </c>
      <c r="G92" s="17"/>
      <c r="H92" s="17"/>
      <c r="I92" s="17"/>
    </row>
    <row r="93" spans="2:9" x14ac:dyDescent="0.4">
      <c r="B93" s="15">
        <v>82</v>
      </c>
      <c r="C93" s="15">
        <v>66107301083</v>
      </c>
      <c r="D93" s="8" t="s">
        <v>0</v>
      </c>
      <c r="E93" s="22" t="s">
        <v>164</v>
      </c>
      <c r="F93" s="14" t="s">
        <v>165</v>
      </c>
      <c r="G93" s="17"/>
      <c r="H93" s="17"/>
      <c r="I93" s="17"/>
    </row>
    <row r="94" spans="2:9" x14ac:dyDescent="0.4">
      <c r="B94" s="15">
        <v>83</v>
      </c>
      <c r="C94" s="15">
        <v>66107301084</v>
      </c>
      <c r="D94" s="11" t="s">
        <v>0</v>
      </c>
      <c r="E94" s="24" t="s">
        <v>166</v>
      </c>
      <c r="F94" s="14" t="s">
        <v>167</v>
      </c>
      <c r="G94" s="17"/>
      <c r="H94" s="17"/>
      <c r="I94" s="17"/>
    </row>
    <row r="95" spans="2:9" x14ac:dyDescent="0.4">
      <c r="B95" s="15">
        <v>84</v>
      </c>
      <c r="C95" s="15">
        <v>66107301085</v>
      </c>
      <c r="D95" s="8" t="s">
        <v>0</v>
      </c>
      <c r="E95" s="22" t="s">
        <v>168</v>
      </c>
      <c r="F95" s="14" t="s">
        <v>169</v>
      </c>
      <c r="G95" s="17"/>
      <c r="H95" s="17"/>
      <c r="I95" s="17"/>
    </row>
    <row r="96" spans="2:9" x14ac:dyDescent="0.4">
      <c r="B96" s="15">
        <v>85</v>
      </c>
      <c r="C96" s="15">
        <v>66107301086</v>
      </c>
      <c r="D96" s="8" t="s">
        <v>0</v>
      </c>
      <c r="E96" s="22" t="s">
        <v>170</v>
      </c>
      <c r="F96" s="14" t="s">
        <v>171</v>
      </c>
      <c r="G96" s="17"/>
      <c r="H96" s="17"/>
      <c r="I96" s="17"/>
    </row>
    <row r="97" spans="2:9" x14ac:dyDescent="0.4">
      <c r="B97" s="15">
        <v>86</v>
      </c>
      <c r="C97" s="15">
        <v>66107301087</v>
      </c>
      <c r="D97" s="8" t="s">
        <v>0</v>
      </c>
      <c r="E97" s="22" t="s">
        <v>172</v>
      </c>
      <c r="F97" s="14" t="s">
        <v>173</v>
      </c>
      <c r="G97" s="17"/>
      <c r="H97" s="17"/>
      <c r="I97" s="17"/>
    </row>
    <row r="98" spans="2:9" x14ac:dyDescent="0.4">
      <c r="B98" s="15">
        <v>87</v>
      </c>
      <c r="C98" s="15">
        <v>66107301088</v>
      </c>
      <c r="D98" s="9" t="s">
        <v>0</v>
      </c>
      <c r="E98" s="23" t="s">
        <v>174</v>
      </c>
      <c r="F98" s="14" t="s">
        <v>175</v>
      </c>
      <c r="G98" s="17"/>
      <c r="H98" s="17"/>
      <c r="I98" s="17"/>
    </row>
    <row r="99" spans="2:9" x14ac:dyDescent="0.4">
      <c r="B99" s="15">
        <v>88</v>
      </c>
      <c r="C99" s="15">
        <v>66107301089</v>
      </c>
      <c r="D99" s="8" t="s">
        <v>0</v>
      </c>
      <c r="E99" s="22" t="s">
        <v>176</v>
      </c>
      <c r="F99" s="14" t="s">
        <v>177</v>
      </c>
      <c r="G99" s="17"/>
      <c r="H99" s="17"/>
      <c r="I99" s="17"/>
    </row>
    <row r="100" spans="2:9" x14ac:dyDescent="0.4">
      <c r="B100" s="15">
        <v>89</v>
      </c>
      <c r="C100" s="15">
        <v>66107301090</v>
      </c>
      <c r="D100" s="13" t="s">
        <v>0</v>
      </c>
      <c r="E100" s="26" t="s">
        <v>178</v>
      </c>
      <c r="F100" s="14" t="s">
        <v>179</v>
      </c>
      <c r="G100" s="17"/>
      <c r="H100" s="17"/>
      <c r="I100" s="17"/>
    </row>
    <row r="101" spans="2:9" x14ac:dyDescent="0.4">
      <c r="B101" s="15">
        <v>90</v>
      </c>
      <c r="C101" s="15">
        <v>66107301091</v>
      </c>
      <c r="D101" s="9" t="s">
        <v>0</v>
      </c>
      <c r="E101" s="23" t="s">
        <v>180</v>
      </c>
      <c r="F101" s="14" t="s">
        <v>181</v>
      </c>
      <c r="G101" s="17"/>
      <c r="H101" s="17"/>
      <c r="I101" s="17"/>
    </row>
    <row r="102" spans="2:9" x14ac:dyDescent="0.4">
      <c r="B102" s="15">
        <v>91</v>
      </c>
      <c r="C102" s="15">
        <v>66107301092</v>
      </c>
      <c r="D102" s="9" t="s">
        <v>0</v>
      </c>
      <c r="E102" s="23" t="s">
        <v>182</v>
      </c>
      <c r="F102" s="14" t="s">
        <v>183</v>
      </c>
      <c r="G102" s="17"/>
      <c r="H102" s="17"/>
      <c r="I102" s="17"/>
    </row>
    <row r="103" spans="2:9" x14ac:dyDescent="0.4">
      <c r="B103" s="15">
        <v>92</v>
      </c>
      <c r="C103" s="15">
        <v>66107301093</v>
      </c>
      <c r="D103" s="8" t="s">
        <v>0</v>
      </c>
      <c r="E103" s="22" t="s">
        <v>184</v>
      </c>
      <c r="F103" s="14" t="s">
        <v>185</v>
      </c>
      <c r="G103" s="17"/>
      <c r="H103" s="17"/>
      <c r="I103" s="17"/>
    </row>
    <row r="104" spans="2:9" s="5" customFormat="1" x14ac:dyDescent="0.4">
      <c r="B104" s="15">
        <v>93</v>
      </c>
      <c r="C104" s="15">
        <v>66107301094</v>
      </c>
      <c r="D104" s="8" t="s">
        <v>0</v>
      </c>
      <c r="E104" s="22" t="s">
        <v>186</v>
      </c>
      <c r="F104" s="25" t="s">
        <v>187</v>
      </c>
      <c r="G104" s="16"/>
      <c r="H104" s="16"/>
      <c r="I104" s="16"/>
    </row>
    <row r="105" spans="2:9" s="5" customFormat="1" x14ac:dyDescent="0.4">
      <c r="B105" s="15">
        <v>94</v>
      </c>
      <c r="C105" s="15">
        <v>66107301095</v>
      </c>
      <c r="D105" s="8" t="s">
        <v>0</v>
      </c>
      <c r="E105" s="22" t="s">
        <v>188</v>
      </c>
      <c r="F105" s="25" t="s">
        <v>189</v>
      </c>
      <c r="G105" s="16"/>
      <c r="H105" s="16"/>
      <c r="I105" s="16"/>
    </row>
    <row r="106" spans="2:9" s="5" customFormat="1" x14ac:dyDescent="0.4">
      <c r="B106" s="15">
        <v>95</v>
      </c>
      <c r="C106" s="15">
        <v>66107301096</v>
      </c>
      <c r="D106" s="8" t="s">
        <v>0</v>
      </c>
      <c r="E106" s="22" t="s">
        <v>190</v>
      </c>
      <c r="F106" s="25" t="s">
        <v>191</v>
      </c>
      <c r="G106" s="16"/>
      <c r="H106" s="16"/>
      <c r="I106" s="16"/>
    </row>
    <row r="107" spans="2:9" s="5" customFormat="1" x14ac:dyDescent="0.4">
      <c r="B107" s="15">
        <v>96</v>
      </c>
      <c r="C107" s="15">
        <v>66107301097</v>
      </c>
      <c r="D107" s="10" t="s">
        <v>0</v>
      </c>
      <c r="E107" s="23" t="s">
        <v>192</v>
      </c>
      <c r="F107" s="25" t="s">
        <v>193</v>
      </c>
      <c r="G107" s="16"/>
      <c r="H107" s="16"/>
      <c r="I107" s="16"/>
    </row>
    <row r="108" spans="2:9" s="4" customFormat="1" x14ac:dyDescent="0.4">
      <c r="B108" s="15">
        <v>97</v>
      </c>
      <c r="C108" s="15">
        <v>66107301098</v>
      </c>
      <c r="D108" s="8" t="s">
        <v>0</v>
      </c>
      <c r="E108" s="22" t="s">
        <v>194</v>
      </c>
      <c r="F108" s="27" t="s">
        <v>195</v>
      </c>
      <c r="G108" s="18"/>
      <c r="H108" s="18"/>
      <c r="I108" s="18"/>
    </row>
    <row r="109" spans="2:9" s="4" customFormat="1" x14ac:dyDescent="0.4">
      <c r="B109" s="15">
        <v>98</v>
      </c>
      <c r="C109" s="15">
        <v>66107301099</v>
      </c>
      <c r="D109" s="8" t="s">
        <v>0</v>
      </c>
      <c r="E109" s="22" t="s">
        <v>196</v>
      </c>
      <c r="F109" s="27" t="s">
        <v>197</v>
      </c>
      <c r="G109" s="18"/>
      <c r="H109" s="18"/>
      <c r="I109" s="18"/>
    </row>
    <row r="110" spans="2:9" s="4" customFormat="1" x14ac:dyDescent="0.4">
      <c r="B110" s="15">
        <v>99</v>
      </c>
      <c r="C110" s="15">
        <v>66107301100</v>
      </c>
      <c r="D110" s="10" t="s">
        <v>0</v>
      </c>
      <c r="E110" s="23" t="s">
        <v>198</v>
      </c>
      <c r="F110" s="27" t="s">
        <v>199</v>
      </c>
      <c r="G110" s="18"/>
      <c r="H110" s="18"/>
      <c r="I110" s="18"/>
    </row>
    <row r="111" spans="2:9" s="4" customFormat="1" x14ac:dyDescent="0.4">
      <c r="B111" s="15">
        <v>100</v>
      </c>
      <c r="C111" s="15">
        <v>66107301101</v>
      </c>
      <c r="D111" s="8" t="s">
        <v>1</v>
      </c>
      <c r="E111" s="22" t="s">
        <v>200</v>
      </c>
      <c r="F111" s="27" t="s">
        <v>201</v>
      </c>
      <c r="G111" s="18"/>
      <c r="H111" s="18"/>
      <c r="I111" s="18"/>
    </row>
    <row r="112" spans="2:9" s="4" customFormat="1" x14ac:dyDescent="0.4">
      <c r="B112" s="15">
        <v>101</v>
      </c>
      <c r="C112" s="15">
        <v>66107301102</v>
      </c>
      <c r="D112" s="8" t="s">
        <v>0</v>
      </c>
      <c r="E112" s="22" t="s">
        <v>202</v>
      </c>
      <c r="F112" s="27" t="s">
        <v>203</v>
      </c>
      <c r="G112" s="18"/>
      <c r="H112" s="18"/>
      <c r="I112" s="18"/>
    </row>
    <row r="113" spans="2:9" s="4" customFormat="1" x14ac:dyDescent="0.4">
      <c r="B113" s="15">
        <v>102</v>
      </c>
      <c r="C113" s="15">
        <v>66107301103</v>
      </c>
      <c r="D113" s="8" t="s">
        <v>0</v>
      </c>
      <c r="E113" s="22" t="s">
        <v>204</v>
      </c>
      <c r="F113" s="27" t="s">
        <v>205</v>
      </c>
      <c r="G113" s="18"/>
      <c r="H113" s="18"/>
      <c r="I113" s="18"/>
    </row>
    <row r="114" spans="2:9" s="4" customFormat="1" x14ac:dyDescent="0.4">
      <c r="B114" s="15">
        <v>103</v>
      </c>
      <c r="C114" s="15">
        <v>66107301104</v>
      </c>
      <c r="D114" s="10" t="s">
        <v>1</v>
      </c>
      <c r="E114" s="23" t="s">
        <v>206</v>
      </c>
      <c r="F114" s="27" t="s">
        <v>207</v>
      </c>
      <c r="G114" s="18"/>
      <c r="H114" s="18"/>
      <c r="I114" s="18"/>
    </row>
    <row r="115" spans="2:9" s="4" customFormat="1" x14ac:dyDescent="0.4">
      <c r="B115" s="15">
        <v>104</v>
      </c>
      <c r="C115" s="15">
        <v>66107301105</v>
      </c>
      <c r="D115" s="10" t="s">
        <v>0</v>
      </c>
      <c r="E115" s="23" t="s">
        <v>208</v>
      </c>
      <c r="F115" s="27" t="s">
        <v>209</v>
      </c>
      <c r="G115" s="18"/>
      <c r="H115" s="18"/>
      <c r="I115" s="18"/>
    </row>
    <row r="116" spans="2:9" s="4" customFormat="1" x14ac:dyDescent="0.4">
      <c r="B116" s="15">
        <v>105</v>
      </c>
      <c r="C116" s="15">
        <v>66107301106</v>
      </c>
      <c r="D116" s="10" t="s">
        <v>0</v>
      </c>
      <c r="E116" s="23" t="s">
        <v>210</v>
      </c>
      <c r="F116" s="27" t="s">
        <v>211</v>
      </c>
      <c r="G116" s="18"/>
      <c r="H116" s="18"/>
      <c r="I116" s="18"/>
    </row>
    <row r="117" spans="2:9" s="4" customFormat="1" x14ac:dyDescent="0.4">
      <c r="B117" s="15">
        <v>106</v>
      </c>
      <c r="C117" s="15">
        <v>66107301107</v>
      </c>
      <c r="D117" s="8" t="s">
        <v>0</v>
      </c>
      <c r="E117" s="22" t="s">
        <v>212</v>
      </c>
      <c r="F117" s="27" t="s">
        <v>213</v>
      </c>
      <c r="G117" s="18"/>
      <c r="H117" s="18"/>
      <c r="I117" s="18"/>
    </row>
    <row r="118" spans="2:9" s="4" customFormat="1" x14ac:dyDescent="0.4">
      <c r="B118" s="15">
        <v>107</v>
      </c>
      <c r="C118" s="15">
        <v>66107301108</v>
      </c>
      <c r="D118" s="8" t="s">
        <v>0</v>
      </c>
      <c r="E118" s="22" t="s">
        <v>214</v>
      </c>
      <c r="F118" s="27" t="s">
        <v>215</v>
      </c>
      <c r="G118" s="18"/>
      <c r="H118" s="18"/>
      <c r="I118" s="18"/>
    </row>
    <row r="119" spans="2:9" s="4" customFormat="1" x14ac:dyDescent="0.4">
      <c r="B119" s="15">
        <v>108</v>
      </c>
      <c r="C119" s="15">
        <v>66107301109</v>
      </c>
      <c r="D119" s="11" t="s">
        <v>0</v>
      </c>
      <c r="E119" s="24" t="s">
        <v>216</v>
      </c>
      <c r="F119" s="27" t="s">
        <v>217</v>
      </c>
      <c r="G119" s="18"/>
      <c r="H119" s="18"/>
      <c r="I119" s="18"/>
    </row>
    <row r="120" spans="2:9" s="4" customFormat="1" x14ac:dyDescent="0.4">
      <c r="B120" s="15">
        <v>109</v>
      </c>
      <c r="C120" s="15">
        <v>66107301110</v>
      </c>
      <c r="D120" s="8" t="s">
        <v>0</v>
      </c>
      <c r="E120" s="22" t="s">
        <v>216</v>
      </c>
      <c r="F120" s="27" t="s">
        <v>218</v>
      </c>
      <c r="G120" s="18"/>
      <c r="H120" s="18"/>
      <c r="I120" s="18"/>
    </row>
    <row r="121" spans="2:9" s="4" customFormat="1" x14ac:dyDescent="0.4">
      <c r="B121" s="15">
        <v>110</v>
      </c>
      <c r="C121" s="15">
        <v>66107301111</v>
      </c>
      <c r="D121" s="8" t="s">
        <v>0</v>
      </c>
      <c r="E121" s="22" t="s">
        <v>219</v>
      </c>
      <c r="F121" s="27" t="s">
        <v>220</v>
      </c>
      <c r="G121" s="18"/>
      <c r="H121" s="18"/>
      <c r="I121" s="18"/>
    </row>
    <row r="122" spans="2:9" s="4" customFormat="1" x14ac:dyDescent="0.4">
      <c r="B122" s="15">
        <v>111</v>
      </c>
      <c r="C122" s="15">
        <v>66107301112</v>
      </c>
      <c r="D122" s="8" t="s">
        <v>0</v>
      </c>
      <c r="E122" s="22" t="s">
        <v>221</v>
      </c>
      <c r="F122" s="27" t="s">
        <v>222</v>
      </c>
      <c r="G122" s="18"/>
      <c r="H122" s="18"/>
      <c r="I122" s="18"/>
    </row>
    <row r="123" spans="2:9" s="4" customFormat="1" x14ac:dyDescent="0.4">
      <c r="B123" s="15">
        <v>112</v>
      </c>
      <c r="C123" s="15">
        <v>66107301113</v>
      </c>
      <c r="D123" s="8" t="s">
        <v>0</v>
      </c>
      <c r="E123" s="22" t="s">
        <v>223</v>
      </c>
      <c r="F123" s="27" t="s">
        <v>224</v>
      </c>
      <c r="G123" s="18"/>
      <c r="H123" s="18"/>
      <c r="I123" s="18"/>
    </row>
    <row r="124" spans="2:9" s="4" customFormat="1" x14ac:dyDescent="0.4">
      <c r="B124" s="15">
        <v>113</v>
      </c>
      <c r="C124" s="15">
        <v>66107301114</v>
      </c>
      <c r="D124" s="10" t="s">
        <v>0</v>
      </c>
      <c r="E124" s="23" t="s">
        <v>225</v>
      </c>
      <c r="F124" s="27" t="s">
        <v>226</v>
      </c>
      <c r="G124" s="18"/>
      <c r="H124" s="18"/>
      <c r="I124" s="18"/>
    </row>
    <row r="125" spans="2:9" s="4" customFormat="1" x14ac:dyDescent="0.4">
      <c r="B125" s="15">
        <v>114</v>
      </c>
      <c r="C125" s="15">
        <v>66107301115</v>
      </c>
      <c r="D125" s="10" t="s">
        <v>0</v>
      </c>
      <c r="E125" s="23" t="s">
        <v>227</v>
      </c>
      <c r="F125" s="27" t="s">
        <v>228</v>
      </c>
      <c r="G125" s="18"/>
      <c r="H125" s="18"/>
      <c r="I125" s="18"/>
    </row>
    <row r="126" spans="2:9" s="4" customFormat="1" x14ac:dyDescent="0.4">
      <c r="B126" s="15">
        <v>115</v>
      </c>
      <c r="C126" s="15">
        <v>66107301116</v>
      </c>
      <c r="D126" s="8" t="s">
        <v>0</v>
      </c>
      <c r="E126" s="22" t="s">
        <v>229</v>
      </c>
      <c r="F126" s="27" t="s">
        <v>230</v>
      </c>
      <c r="G126" s="18"/>
      <c r="H126" s="18"/>
      <c r="I126" s="18"/>
    </row>
    <row r="127" spans="2:9" s="4" customFormat="1" x14ac:dyDescent="0.4">
      <c r="B127" s="15">
        <v>116</v>
      </c>
      <c r="C127" s="15">
        <v>66107301117</v>
      </c>
      <c r="D127" s="10" t="s">
        <v>0</v>
      </c>
      <c r="E127" s="23" t="s">
        <v>231</v>
      </c>
      <c r="F127" s="27" t="s">
        <v>232</v>
      </c>
      <c r="G127" s="18"/>
      <c r="H127" s="18"/>
      <c r="I127" s="18"/>
    </row>
    <row r="128" spans="2:9" s="4" customFormat="1" x14ac:dyDescent="0.4">
      <c r="B128" s="15">
        <v>117</v>
      </c>
      <c r="C128" s="15">
        <v>66107301118</v>
      </c>
      <c r="D128" s="8" t="s">
        <v>0</v>
      </c>
      <c r="E128" s="22" t="s">
        <v>233</v>
      </c>
      <c r="F128" s="27" t="s">
        <v>234</v>
      </c>
      <c r="G128" s="18"/>
      <c r="H128" s="18"/>
      <c r="I128" s="18"/>
    </row>
    <row r="129" spans="2:9" s="4" customFormat="1" x14ac:dyDescent="0.4">
      <c r="B129" s="15">
        <v>118</v>
      </c>
      <c r="C129" s="15">
        <v>66107301119</v>
      </c>
      <c r="D129" s="10" t="s">
        <v>0</v>
      </c>
      <c r="E129" s="23" t="s">
        <v>235</v>
      </c>
      <c r="F129" s="27" t="s">
        <v>236</v>
      </c>
      <c r="G129" s="18"/>
      <c r="H129" s="18"/>
      <c r="I129" s="18"/>
    </row>
    <row r="130" spans="2:9" s="4" customFormat="1" x14ac:dyDescent="0.4">
      <c r="B130" s="15">
        <v>119</v>
      </c>
      <c r="C130" s="15">
        <v>66107301120</v>
      </c>
      <c r="D130" s="8" t="s">
        <v>0</v>
      </c>
      <c r="E130" s="22" t="s">
        <v>237</v>
      </c>
      <c r="F130" s="27" t="s">
        <v>238</v>
      </c>
      <c r="G130" s="18"/>
      <c r="H130" s="18"/>
      <c r="I130" s="18"/>
    </row>
    <row r="131" spans="2:9" s="4" customFormat="1" x14ac:dyDescent="0.4">
      <c r="B131" s="15">
        <v>120</v>
      </c>
      <c r="C131" s="15">
        <v>66107301121</v>
      </c>
      <c r="D131" s="8" t="s">
        <v>0</v>
      </c>
      <c r="E131" s="22" t="s">
        <v>239</v>
      </c>
      <c r="F131" s="27" t="s">
        <v>240</v>
      </c>
      <c r="G131" s="18"/>
      <c r="H131" s="18"/>
      <c r="I131" s="18"/>
    </row>
    <row r="132" spans="2:9" s="4" customFormat="1" x14ac:dyDescent="0.4">
      <c r="B132" s="15">
        <v>121</v>
      </c>
      <c r="C132" s="15">
        <v>66107301122</v>
      </c>
      <c r="D132" s="10" t="s">
        <v>0</v>
      </c>
      <c r="E132" s="23" t="s">
        <v>241</v>
      </c>
      <c r="F132" s="27" t="s">
        <v>242</v>
      </c>
      <c r="G132" s="18"/>
      <c r="H132" s="18"/>
      <c r="I132" s="18"/>
    </row>
    <row r="133" spans="2:9" s="4" customFormat="1" x14ac:dyDescent="0.4">
      <c r="B133" s="15">
        <v>122</v>
      </c>
      <c r="C133" s="15">
        <v>66107301123</v>
      </c>
      <c r="D133" s="8" t="s">
        <v>0</v>
      </c>
      <c r="E133" s="22" t="s">
        <v>243</v>
      </c>
      <c r="F133" s="27" t="s">
        <v>244</v>
      </c>
      <c r="G133" s="18"/>
      <c r="H133" s="18"/>
      <c r="I133" s="18"/>
    </row>
    <row r="134" spans="2:9" s="4" customFormat="1" x14ac:dyDescent="0.4">
      <c r="B134" s="15">
        <v>123</v>
      </c>
      <c r="C134" s="15">
        <v>66107301124</v>
      </c>
      <c r="D134" s="8" t="s">
        <v>0</v>
      </c>
      <c r="E134" s="22" t="s">
        <v>245</v>
      </c>
      <c r="F134" s="27" t="s">
        <v>246</v>
      </c>
      <c r="G134" s="18"/>
      <c r="H134" s="18"/>
      <c r="I134" s="18"/>
    </row>
    <row r="135" spans="2:9" s="4" customFormat="1" x14ac:dyDescent="0.4">
      <c r="B135" s="15">
        <v>124</v>
      </c>
      <c r="C135" s="15">
        <v>66107301125</v>
      </c>
      <c r="D135" s="10" t="s">
        <v>1</v>
      </c>
      <c r="E135" s="23" t="s">
        <v>247</v>
      </c>
      <c r="F135" s="27" t="s">
        <v>248</v>
      </c>
      <c r="G135" s="18"/>
      <c r="H135" s="18"/>
      <c r="I135" s="18"/>
    </row>
    <row r="136" spans="2:9" s="4" customFormat="1" x14ac:dyDescent="0.4">
      <c r="B136" s="15">
        <v>125</v>
      </c>
      <c r="C136" s="15">
        <v>66107301126</v>
      </c>
      <c r="D136" s="8" t="s">
        <v>0</v>
      </c>
      <c r="E136" s="22" t="s">
        <v>249</v>
      </c>
      <c r="F136" s="27" t="s">
        <v>250</v>
      </c>
      <c r="G136" s="18"/>
      <c r="H136" s="18"/>
      <c r="I136" s="18"/>
    </row>
    <row r="137" spans="2:9" s="4" customFormat="1" x14ac:dyDescent="0.4">
      <c r="B137" s="15">
        <v>126</v>
      </c>
      <c r="C137" s="15">
        <v>66107301127</v>
      </c>
      <c r="D137" s="8" t="s">
        <v>0</v>
      </c>
      <c r="E137" s="22" t="s">
        <v>251</v>
      </c>
      <c r="F137" s="27" t="s">
        <v>252</v>
      </c>
      <c r="G137" s="18"/>
      <c r="H137" s="18"/>
      <c r="I137" s="18"/>
    </row>
    <row r="138" spans="2:9" s="4" customFormat="1" x14ac:dyDescent="0.4">
      <c r="B138" s="15">
        <v>127</v>
      </c>
      <c r="C138" s="15">
        <v>66107301128</v>
      </c>
      <c r="D138" s="10" t="s">
        <v>1</v>
      </c>
      <c r="E138" s="23" t="s">
        <v>253</v>
      </c>
      <c r="F138" s="27" t="s">
        <v>254</v>
      </c>
      <c r="G138" s="18"/>
      <c r="H138" s="18"/>
      <c r="I138" s="18"/>
    </row>
    <row r="139" spans="2:9" s="4" customFormat="1" x14ac:dyDescent="0.4">
      <c r="B139" s="15">
        <v>128</v>
      </c>
      <c r="C139" s="15">
        <v>66107301129</v>
      </c>
      <c r="D139" s="8" t="s">
        <v>0</v>
      </c>
      <c r="E139" s="22" t="s">
        <v>255</v>
      </c>
      <c r="F139" s="27" t="s">
        <v>256</v>
      </c>
      <c r="G139" s="18"/>
      <c r="H139" s="18"/>
      <c r="I139" s="18"/>
    </row>
    <row r="140" spans="2:9" s="4" customFormat="1" x14ac:dyDescent="0.4">
      <c r="B140" s="15">
        <v>129</v>
      </c>
      <c r="C140" s="15">
        <v>66107301130</v>
      </c>
      <c r="D140" s="8" t="s">
        <v>0</v>
      </c>
      <c r="E140" s="22" t="s">
        <v>257</v>
      </c>
      <c r="F140" s="27" t="s">
        <v>258</v>
      </c>
      <c r="G140" s="18"/>
      <c r="H140" s="18"/>
      <c r="I140" s="18"/>
    </row>
    <row r="141" spans="2:9" s="4" customFormat="1" x14ac:dyDescent="0.4">
      <c r="B141" s="15">
        <v>130</v>
      </c>
      <c r="C141" s="15">
        <v>66107301131</v>
      </c>
      <c r="D141" s="10" t="s">
        <v>0</v>
      </c>
      <c r="E141" s="23" t="s">
        <v>259</v>
      </c>
      <c r="F141" s="27" t="s">
        <v>260</v>
      </c>
      <c r="G141" s="18"/>
      <c r="H141" s="18"/>
      <c r="I141" s="18"/>
    </row>
    <row r="142" spans="2:9" s="4" customFormat="1" x14ac:dyDescent="0.4">
      <c r="B142" s="15">
        <v>131</v>
      </c>
      <c r="C142" s="15">
        <v>66107301132</v>
      </c>
      <c r="D142" s="13" t="s">
        <v>0</v>
      </c>
      <c r="E142" s="26" t="s">
        <v>261</v>
      </c>
      <c r="F142" s="27" t="s">
        <v>262</v>
      </c>
      <c r="G142" s="18"/>
      <c r="H142" s="18"/>
      <c r="I142" s="18"/>
    </row>
    <row r="143" spans="2:9" s="4" customFormat="1" x14ac:dyDescent="0.4">
      <c r="B143" s="15">
        <v>132</v>
      </c>
      <c r="C143" s="15">
        <v>66107301133</v>
      </c>
      <c r="D143" s="10" t="s">
        <v>0</v>
      </c>
      <c r="E143" s="23" t="s">
        <v>263</v>
      </c>
      <c r="F143" s="27" t="s">
        <v>264</v>
      </c>
      <c r="G143" s="18"/>
      <c r="H143" s="18"/>
      <c r="I143" s="18"/>
    </row>
    <row r="144" spans="2:9" s="4" customFormat="1" x14ac:dyDescent="0.4">
      <c r="B144" s="15">
        <v>133</v>
      </c>
      <c r="C144" s="15">
        <v>66107301134</v>
      </c>
      <c r="D144" s="10" t="s">
        <v>0</v>
      </c>
      <c r="E144" s="23" t="s">
        <v>265</v>
      </c>
      <c r="F144" s="27" t="s">
        <v>266</v>
      </c>
      <c r="G144" s="18"/>
      <c r="H144" s="18"/>
      <c r="I144" s="18"/>
    </row>
    <row r="145" spans="2:11" s="4" customFormat="1" x14ac:dyDescent="0.4">
      <c r="B145" s="15">
        <v>134</v>
      </c>
      <c r="C145" s="15">
        <v>66107301135</v>
      </c>
      <c r="D145" s="13" t="s">
        <v>0</v>
      </c>
      <c r="E145" s="26" t="s">
        <v>267</v>
      </c>
      <c r="F145" s="27" t="s">
        <v>268</v>
      </c>
      <c r="G145" s="18"/>
      <c r="H145" s="18"/>
      <c r="I145" s="18"/>
    </row>
    <row r="146" spans="2:11" s="4" customFormat="1" x14ac:dyDescent="0.4">
      <c r="B146" s="15">
        <v>135</v>
      </c>
      <c r="C146" s="15">
        <v>66107301136</v>
      </c>
      <c r="D146" s="10" t="s">
        <v>0</v>
      </c>
      <c r="E146" s="23" t="s">
        <v>269</v>
      </c>
      <c r="F146" s="27" t="s">
        <v>270</v>
      </c>
      <c r="G146" s="18"/>
      <c r="H146" s="18"/>
      <c r="I146" s="18"/>
    </row>
    <row r="147" spans="2:11" s="4" customFormat="1" x14ac:dyDescent="0.4">
      <c r="B147" s="15">
        <v>136</v>
      </c>
      <c r="C147" s="15">
        <v>66107301137</v>
      </c>
      <c r="D147" s="10" t="s">
        <v>0</v>
      </c>
      <c r="E147" s="23" t="s">
        <v>271</v>
      </c>
      <c r="F147" s="27" t="s">
        <v>272</v>
      </c>
      <c r="G147" s="18"/>
      <c r="H147" s="18"/>
      <c r="I147" s="18"/>
    </row>
    <row r="148" spans="2:11" s="4" customFormat="1" x14ac:dyDescent="0.4">
      <c r="B148" s="15">
        <v>137</v>
      </c>
      <c r="C148" s="15">
        <v>66107301138</v>
      </c>
      <c r="D148" s="10" t="s">
        <v>0</v>
      </c>
      <c r="E148" s="23" t="s">
        <v>273</v>
      </c>
      <c r="F148" s="27" t="s">
        <v>274</v>
      </c>
      <c r="G148" s="18"/>
      <c r="H148" s="18"/>
      <c r="I148" s="18"/>
    </row>
    <row r="149" spans="2:11" s="4" customFormat="1" x14ac:dyDescent="0.4">
      <c r="B149" s="15">
        <v>138</v>
      </c>
      <c r="C149" s="15">
        <v>66107301139</v>
      </c>
      <c r="D149" s="10" t="s">
        <v>0</v>
      </c>
      <c r="E149" s="23" t="s">
        <v>275</v>
      </c>
      <c r="F149" s="27" t="s">
        <v>276</v>
      </c>
      <c r="G149" s="18"/>
      <c r="H149" s="18"/>
      <c r="I149" s="18"/>
    </row>
    <row r="150" spans="2:11" s="4" customFormat="1" x14ac:dyDescent="0.4">
      <c r="B150" s="15">
        <v>139</v>
      </c>
      <c r="C150" s="15">
        <v>66107301140</v>
      </c>
      <c r="D150" s="10" t="s">
        <v>0</v>
      </c>
      <c r="E150" s="23" t="s">
        <v>277</v>
      </c>
      <c r="F150" s="27" t="s">
        <v>278</v>
      </c>
      <c r="G150" s="18"/>
      <c r="H150" s="18"/>
      <c r="I150" s="18"/>
    </row>
    <row r="151" spans="2:11" s="4" customFormat="1" x14ac:dyDescent="0.4">
      <c r="B151" s="15">
        <v>140</v>
      </c>
      <c r="C151" s="15">
        <v>66107301141</v>
      </c>
      <c r="D151" s="8" t="s">
        <v>0</v>
      </c>
      <c r="E151" s="22" t="s">
        <v>279</v>
      </c>
      <c r="F151" s="27" t="s">
        <v>280</v>
      </c>
      <c r="G151" s="18"/>
      <c r="H151" s="18"/>
      <c r="I151" s="18"/>
    </row>
    <row r="152" spans="2:11" s="4" customFormat="1" x14ac:dyDescent="0.4">
      <c r="B152" s="15">
        <v>141</v>
      </c>
      <c r="C152" s="15">
        <v>66107301142</v>
      </c>
      <c r="D152" s="10" t="s">
        <v>0</v>
      </c>
      <c r="E152" s="23" t="s">
        <v>281</v>
      </c>
      <c r="F152" s="27" t="s">
        <v>282</v>
      </c>
      <c r="G152" s="18"/>
      <c r="H152" s="18"/>
      <c r="I152" s="18"/>
    </row>
    <row r="153" spans="2:11" s="4" customFormat="1" x14ac:dyDescent="0.4">
      <c r="B153" s="15">
        <v>142</v>
      </c>
      <c r="C153" s="15">
        <v>66107301143</v>
      </c>
      <c r="D153" s="10" t="s">
        <v>0</v>
      </c>
      <c r="E153" s="23" t="s">
        <v>283</v>
      </c>
      <c r="F153" s="27" t="s">
        <v>284</v>
      </c>
      <c r="G153" s="18"/>
      <c r="H153" s="18"/>
      <c r="I153" s="18"/>
    </row>
    <row r="154" spans="2:11" s="4" customFormat="1" x14ac:dyDescent="0.4">
      <c r="B154" s="15">
        <v>143</v>
      </c>
      <c r="C154" s="15">
        <v>66107301144</v>
      </c>
      <c r="D154" s="13" t="s">
        <v>0</v>
      </c>
      <c r="E154" s="24" t="s">
        <v>285</v>
      </c>
      <c r="F154" s="27" t="s">
        <v>286</v>
      </c>
      <c r="G154" s="18"/>
      <c r="H154" s="18"/>
      <c r="I154" s="18"/>
    </row>
    <row r="155" spans="2:11" s="4" customFormat="1" x14ac:dyDescent="0.4">
      <c r="B155" s="15">
        <v>144</v>
      </c>
      <c r="C155" s="15">
        <v>66107301145</v>
      </c>
      <c r="D155" s="10" t="s">
        <v>0</v>
      </c>
      <c r="E155" s="23" t="s">
        <v>287</v>
      </c>
      <c r="F155" s="27" t="s">
        <v>288</v>
      </c>
      <c r="G155" s="18"/>
      <c r="H155" s="18"/>
      <c r="I155" s="18"/>
    </row>
    <row r="156" spans="2:11" s="4" customFormat="1" x14ac:dyDescent="0.4">
      <c r="B156" s="15">
        <v>145</v>
      </c>
      <c r="C156" s="15">
        <v>66107301146</v>
      </c>
      <c r="D156" s="8" t="s">
        <v>0</v>
      </c>
      <c r="E156" s="22" t="s">
        <v>289</v>
      </c>
      <c r="F156" s="27" t="s">
        <v>290</v>
      </c>
      <c r="G156" s="18"/>
      <c r="H156" s="18"/>
      <c r="I156" s="18"/>
    </row>
    <row r="157" spans="2:11" s="4" customFormat="1" x14ac:dyDescent="0.4">
      <c r="B157" s="15">
        <v>146</v>
      </c>
      <c r="C157" s="15">
        <v>66107301147</v>
      </c>
      <c r="D157" s="10" t="s">
        <v>0</v>
      </c>
      <c r="E157" s="23" t="s">
        <v>291</v>
      </c>
      <c r="F157" s="27" t="s">
        <v>292</v>
      </c>
      <c r="G157" s="18"/>
      <c r="H157" s="18"/>
      <c r="I157" s="18"/>
    </row>
    <row r="158" spans="2:11" s="4" customFormat="1" x14ac:dyDescent="0.4">
      <c r="B158" s="15">
        <v>147</v>
      </c>
      <c r="C158" s="15">
        <v>66107301148</v>
      </c>
      <c r="D158" s="8" t="s">
        <v>0</v>
      </c>
      <c r="E158" s="22" t="s">
        <v>293</v>
      </c>
      <c r="F158" s="27" t="s">
        <v>294</v>
      </c>
      <c r="G158" s="18"/>
      <c r="H158" s="18"/>
      <c r="I158" s="18"/>
    </row>
    <row r="159" spans="2:11" s="4" customFormat="1" x14ac:dyDescent="0.4">
      <c r="B159" s="15">
        <v>148</v>
      </c>
      <c r="C159" s="15">
        <v>66107301149</v>
      </c>
      <c r="D159" s="8" t="s">
        <v>0</v>
      </c>
      <c r="E159" s="22" t="s">
        <v>295</v>
      </c>
      <c r="F159" s="27" t="s">
        <v>296</v>
      </c>
      <c r="G159" s="18"/>
      <c r="H159" s="18"/>
      <c r="I159" s="18"/>
    </row>
    <row r="160" spans="2:11" x14ac:dyDescent="0.4">
      <c r="B160" s="15">
        <v>149</v>
      </c>
      <c r="C160" s="15">
        <v>66107301150</v>
      </c>
      <c r="D160" s="8" t="s">
        <v>0</v>
      </c>
      <c r="E160" s="22" t="s">
        <v>297</v>
      </c>
      <c r="F160" s="28" t="s">
        <v>298</v>
      </c>
      <c r="G160" s="19"/>
      <c r="H160" s="20"/>
      <c r="I160" s="21"/>
      <c r="J160" s="3"/>
      <c r="K160" s="3"/>
    </row>
    <row r="161" spans="2:11" x14ac:dyDescent="0.4">
      <c r="B161" s="15">
        <v>150</v>
      </c>
      <c r="C161" s="15">
        <v>66107301151</v>
      </c>
      <c r="D161" s="8" t="s">
        <v>0</v>
      </c>
      <c r="E161" s="22" t="s">
        <v>299</v>
      </c>
      <c r="F161" s="28" t="s">
        <v>300</v>
      </c>
      <c r="G161" s="19"/>
      <c r="H161" s="20"/>
      <c r="I161" s="21"/>
      <c r="J161" s="3"/>
      <c r="K161" s="3"/>
    </row>
    <row r="162" spans="2:11" x14ac:dyDescent="0.4">
      <c r="B162" s="15">
        <v>151</v>
      </c>
      <c r="C162" s="15">
        <v>66107301152</v>
      </c>
      <c r="D162" s="8" t="s">
        <v>0</v>
      </c>
      <c r="E162" s="22" t="s">
        <v>301</v>
      </c>
      <c r="F162" s="28" t="s">
        <v>302</v>
      </c>
      <c r="G162" s="19"/>
      <c r="H162" s="20"/>
      <c r="I162" s="21"/>
      <c r="J162" s="3"/>
      <c r="K162" s="3"/>
    </row>
    <row r="163" spans="2:11" x14ac:dyDescent="0.4">
      <c r="B163" s="15">
        <v>152</v>
      </c>
      <c r="C163" s="15">
        <v>66107301153</v>
      </c>
      <c r="D163" s="10" t="s">
        <v>0</v>
      </c>
      <c r="E163" s="23" t="s">
        <v>303</v>
      </c>
      <c r="F163" s="28" t="s">
        <v>304</v>
      </c>
      <c r="G163" s="19"/>
      <c r="H163" s="20"/>
      <c r="I163" s="21"/>
      <c r="J163" s="3"/>
      <c r="K163" s="3"/>
    </row>
    <row r="164" spans="2:11" x14ac:dyDescent="0.4">
      <c r="B164" s="15">
        <v>153</v>
      </c>
      <c r="C164" s="15">
        <v>66107301154</v>
      </c>
      <c r="D164" s="8" t="s">
        <v>0</v>
      </c>
      <c r="E164" s="22" t="s">
        <v>305</v>
      </c>
      <c r="F164" s="28" t="s">
        <v>306</v>
      </c>
      <c r="G164" s="19"/>
      <c r="H164" s="20"/>
      <c r="I164" s="21"/>
      <c r="J164" s="3"/>
      <c r="K164" s="3"/>
    </row>
    <row r="165" spans="2:11" x14ac:dyDescent="0.4">
      <c r="B165" s="15">
        <v>154</v>
      </c>
      <c r="C165" s="15">
        <v>66107301155</v>
      </c>
      <c r="D165" s="11" t="s">
        <v>0</v>
      </c>
      <c r="E165" s="24" t="s">
        <v>307</v>
      </c>
      <c r="F165" s="28" t="s">
        <v>308</v>
      </c>
      <c r="G165" s="19"/>
      <c r="H165" s="20"/>
      <c r="I165" s="21"/>
      <c r="J165" s="3"/>
      <c r="K165" s="3"/>
    </row>
    <row r="166" spans="2:11" x14ac:dyDescent="0.4">
      <c r="B166" s="15">
        <v>155</v>
      </c>
      <c r="C166" s="15">
        <v>66107301156</v>
      </c>
      <c r="D166" s="8" t="s">
        <v>0</v>
      </c>
      <c r="E166" s="22" t="s">
        <v>309</v>
      </c>
      <c r="F166" s="28" t="s">
        <v>310</v>
      </c>
      <c r="G166" s="19"/>
      <c r="H166" s="20"/>
      <c r="I166" s="21"/>
      <c r="J166" s="3"/>
      <c r="K166" s="3"/>
    </row>
    <row r="167" spans="2:11" x14ac:dyDescent="0.4">
      <c r="B167" s="15">
        <v>156</v>
      </c>
      <c r="C167" s="15">
        <v>66107301157</v>
      </c>
      <c r="D167" s="8" t="s">
        <v>0</v>
      </c>
      <c r="E167" s="22" t="s">
        <v>311</v>
      </c>
      <c r="F167" s="28" t="s">
        <v>312</v>
      </c>
      <c r="G167" s="19"/>
      <c r="H167" s="20"/>
      <c r="I167" s="21"/>
      <c r="J167" s="3"/>
      <c r="K167" s="3"/>
    </row>
    <row r="168" spans="2:11" x14ac:dyDescent="0.4">
      <c r="B168" s="15">
        <v>157</v>
      </c>
      <c r="C168" s="15">
        <v>66107301158</v>
      </c>
      <c r="D168" s="8" t="s">
        <v>0</v>
      </c>
      <c r="E168" s="22" t="s">
        <v>313</v>
      </c>
      <c r="F168" s="28" t="s">
        <v>314</v>
      </c>
      <c r="G168" s="19"/>
      <c r="H168" s="20"/>
      <c r="I168" s="21"/>
      <c r="J168" s="3"/>
      <c r="K168" s="3"/>
    </row>
    <row r="169" spans="2:11" x14ac:dyDescent="0.4">
      <c r="B169" s="15">
        <v>158</v>
      </c>
      <c r="C169" s="15">
        <v>66107301159</v>
      </c>
      <c r="D169" s="8" t="s">
        <v>0</v>
      </c>
      <c r="E169" s="22" t="s">
        <v>313</v>
      </c>
      <c r="F169" s="28" t="s">
        <v>315</v>
      </c>
      <c r="G169" s="19"/>
      <c r="H169" s="20"/>
      <c r="I169" s="21"/>
      <c r="J169" s="3"/>
      <c r="K169" s="3"/>
    </row>
    <row r="170" spans="2:11" x14ac:dyDescent="0.4">
      <c r="B170" s="15">
        <v>159</v>
      </c>
      <c r="C170" s="15">
        <v>66107301160</v>
      </c>
      <c r="D170" s="9" t="s">
        <v>0</v>
      </c>
      <c r="E170" s="23" t="s">
        <v>316</v>
      </c>
      <c r="F170" s="28" t="s">
        <v>317</v>
      </c>
      <c r="G170" s="19"/>
      <c r="H170" s="20"/>
      <c r="I170" s="21"/>
      <c r="J170" s="3"/>
      <c r="K170" s="3"/>
    </row>
    <row r="171" spans="2:11" x14ac:dyDescent="0.4">
      <c r="B171" s="15">
        <v>160</v>
      </c>
      <c r="C171" s="15">
        <v>66107301161</v>
      </c>
      <c r="D171" s="10" t="s">
        <v>0</v>
      </c>
      <c r="E171" s="23" t="s">
        <v>318</v>
      </c>
      <c r="F171" s="14" t="s">
        <v>319</v>
      </c>
      <c r="G171" s="17"/>
      <c r="H171" s="17"/>
      <c r="I171" s="17"/>
    </row>
    <row r="172" spans="2:11" x14ac:dyDescent="0.4">
      <c r="B172" s="15">
        <v>161</v>
      </c>
      <c r="C172" s="15">
        <v>66107301162</v>
      </c>
      <c r="D172" s="8" t="s">
        <v>0</v>
      </c>
      <c r="E172" s="22" t="s">
        <v>320</v>
      </c>
      <c r="F172" s="14" t="s">
        <v>321</v>
      </c>
      <c r="G172" s="17"/>
      <c r="H172" s="17"/>
      <c r="I172" s="17"/>
    </row>
    <row r="173" spans="2:11" x14ac:dyDescent="0.4">
      <c r="B173" s="15">
        <v>162</v>
      </c>
      <c r="C173" s="15">
        <v>66107301163</v>
      </c>
      <c r="D173" s="8" t="s">
        <v>0</v>
      </c>
      <c r="E173" s="22" t="s">
        <v>322</v>
      </c>
      <c r="F173" s="14" t="s">
        <v>323</v>
      </c>
      <c r="G173" s="17"/>
      <c r="H173" s="17"/>
      <c r="I173" s="17"/>
    </row>
    <row r="174" spans="2:11" x14ac:dyDescent="0.4">
      <c r="B174" s="15">
        <v>163</v>
      </c>
      <c r="C174" s="15">
        <v>66107301164</v>
      </c>
      <c r="D174" s="8" t="s">
        <v>1</v>
      </c>
      <c r="E174" s="22" t="s">
        <v>324</v>
      </c>
      <c r="F174" s="14" t="s">
        <v>325</v>
      </c>
      <c r="G174" s="17"/>
      <c r="H174" s="17"/>
      <c r="I174" s="17"/>
    </row>
    <row r="175" spans="2:11" x14ac:dyDescent="0.4">
      <c r="B175" s="15">
        <v>164</v>
      </c>
      <c r="C175" s="15">
        <v>66107301165</v>
      </c>
      <c r="D175" s="11" t="s">
        <v>0</v>
      </c>
      <c r="E175" s="24" t="s">
        <v>326</v>
      </c>
      <c r="F175" s="14" t="s">
        <v>327</v>
      </c>
      <c r="G175" s="17"/>
      <c r="H175" s="17"/>
      <c r="I175" s="17"/>
    </row>
    <row r="176" spans="2:11" s="6" customFormat="1" ht="23" customHeight="1" x14ac:dyDescent="0.4">
      <c r="B176" s="32"/>
      <c r="C176" s="33"/>
      <c r="D176" s="34"/>
      <c r="E176" s="35"/>
      <c r="F176" s="36" t="s">
        <v>338</v>
      </c>
      <c r="G176" s="30">
        <f>MAX(G12:G175)</f>
        <v>0</v>
      </c>
      <c r="H176" s="30"/>
      <c r="I176" s="37"/>
    </row>
    <row r="177" spans="2:9" s="6" customFormat="1" ht="23" customHeight="1" x14ac:dyDescent="0.4">
      <c r="B177" s="139" t="s">
        <v>339</v>
      </c>
      <c r="C177" s="140"/>
      <c r="D177" s="140"/>
      <c r="E177" s="141"/>
      <c r="F177" s="38" t="s">
        <v>340</v>
      </c>
      <c r="G177" s="30">
        <f>MIN(G12:G175)</f>
        <v>0</v>
      </c>
      <c r="H177" s="30"/>
      <c r="I177" s="37"/>
    </row>
    <row r="178" spans="2:9" s="6" customFormat="1" ht="23" customHeight="1" x14ac:dyDescent="0.45">
      <c r="B178" s="130" t="s">
        <v>341</v>
      </c>
      <c r="C178" s="131"/>
      <c r="D178" s="131"/>
      <c r="E178" s="132"/>
      <c r="F178" s="39" t="s">
        <v>342</v>
      </c>
      <c r="G178" s="30" t="e">
        <f>AVERAGE(G12:G175)</f>
        <v>#DIV/0!</v>
      </c>
      <c r="H178" s="30"/>
      <c r="I178" s="37"/>
    </row>
    <row r="179" spans="2:9" s="6" customFormat="1" ht="23" customHeight="1" x14ac:dyDescent="0.45">
      <c r="B179" s="154" t="s">
        <v>343</v>
      </c>
      <c r="C179" s="155"/>
      <c r="D179" s="155"/>
      <c r="E179" s="156"/>
      <c r="F179" s="39" t="s">
        <v>344</v>
      </c>
      <c r="G179" s="30" t="e">
        <f>STDEV(G12:G175)</f>
        <v>#DIV/0!</v>
      </c>
      <c r="H179" s="30"/>
      <c r="I179" s="37"/>
    </row>
    <row r="180" spans="2:9" s="40" customFormat="1" ht="21" customHeight="1" x14ac:dyDescent="0.2">
      <c r="B180" s="157" t="s">
        <v>345</v>
      </c>
      <c r="C180" s="157"/>
      <c r="D180" s="157"/>
      <c r="E180" s="157"/>
      <c r="F180" s="157"/>
      <c r="G180" s="41"/>
      <c r="H180" s="41"/>
      <c r="I180" s="42"/>
    </row>
    <row r="181" spans="2:9" s="40" customFormat="1" ht="21" customHeight="1" x14ac:dyDescent="0.4">
      <c r="B181" s="43" t="s">
        <v>346</v>
      </c>
      <c r="C181" s="44"/>
      <c r="D181" s="45" t="s">
        <v>347</v>
      </c>
      <c r="E181" s="44"/>
      <c r="F181" s="46" t="s">
        <v>348</v>
      </c>
      <c r="I181" s="47"/>
    </row>
    <row r="182" spans="2:9" s="40" customFormat="1" ht="21" customHeight="1" x14ac:dyDescent="0.4">
      <c r="B182" s="43" t="s">
        <v>346</v>
      </c>
      <c r="C182" s="44"/>
      <c r="D182" s="45" t="s">
        <v>347</v>
      </c>
      <c r="E182" s="48"/>
      <c r="F182" s="46" t="s">
        <v>349</v>
      </c>
      <c r="G182" s="147" t="s">
        <v>339</v>
      </c>
      <c r="H182" s="147"/>
      <c r="I182" s="148"/>
    </row>
    <row r="183" spans="2:9" s="40" customFormat="1" ht="21" customHeight="1" x14ac:dyDescent="0.4">
      <c r="B183" s="43" t="s">
        <v>346</v>
      </c>
      <c r="C183" s="44"/>
      <c r="D183" s="45" t="s">
        <v>347</v>
      </c>
      <c r="E183" s="48"/>
      <c r="F183" s="46" t="s">
        <v>350</v>
      </c>
      <c r="G183" s="145" t="s">
        <v>351</v>
      </c>
      <c r="H183" s="145"/>
      <c r="I183" s="146"/>
    </row>
    <row r="184" spans="2:9" s="49" customFormat="1" ht="21" customHeight="1" x14ac:dyDescent="0.4">
      <c r="B184" s="43" t="s">
        <v>346</v>
      </c>
      <c r="C184" s="44"/>
      <c r="D184" s="45" t="s">
        <v>347</v>
      </c>
      <c r="E184" s="48"/>
      <c r="F184" s="46" t="s">
        <v>352</v>
      </c>
      <c r="G184" s="147" t="s">
        <v>353</v>
      </c>
      <c r="H184" s="147"/>
      <c r="I184" s="148"/>
    </row>
    <row r="185" spans="2:9" s="40" customFormat="1" ht="21" customHeight="1" x14ac:dyDescent="0.4">
      <c r="B185" s="43" t="s">
        <v>346</v>
      </c>
      <c r="C185" s="44"/>
      <c r="D185" s="45" t="s">
        <v>347</v>
      </c>
      <c r="E185" s="48"/>
      <c r="F185" s="46" t="s">
        <v>354</v>
      </c>
      <c r="G185" s="145" t="s">
        <v>355</v>
      </c>
      <c r="H185" s="145"/>
      <c r="I185" s="146"/>
    </row>
    <row r="186" spans="2:9" s="40" customFormat="1" ht="21" customHeight="1" x14ac:dyDescent="0.4">
      <c r="B186" s="43" t="s">
        <v>346</v>
      </c>
      <c r="C186" s="44"/>
      <c r="D186" s="45" t="s">
        <v>347</v>
      </c>
      <c r="E186" s="48"/>
      <c r="F186" s="46" t="s">
        <v>356</v>
      </c>
      <c r="G186" s="50"/>
      <c r="H186" s="50"/>
      <c r="I186" s="51"/>
    </row>
    <row r="187" spans="2:9" s="40" customFormat="1" ht="21" customHeight="1" x14ac:dyDescent="0.4">
      <c r="B187" s="43" t="s">
        <v>346</v>
      </c>
      <c r="C187" s="44"/>
      <c r="D187" s="45" t="s">
        <v>347</v>
      </c>
      <c r="E187" s="44"/>
      <c r="F187" s="46" t="s">
        <v>357</v>
      </c>
      <c r="G187" s="50"/>
      <c r="H187" s="50"/>
      <c r="I187" s="51"/>
    </row>
    <row r="188" spans="2:9" s="52" customFormat="1" ht="23" customHeight="1" x14ac:dyDescent="0.4">
      <c r="B188" s="149" t="s">
        <v>358</v>
      </c>
      <c r="C188" s="150"/>
      <c r="D188" s="150"/>
      <c r="E188" s="151"/>
      <c r="F188" s="53"/>
      <c r="G188" s="54"/>
      <c r="H188" s="54"/>
      <c r="I188" s="55"/>
    </row>
    <row r="189" spans="2:9" s="52" customFormat="1" ht="23" customHeight="1" x14ac:dyDescent="0.4">
      <c r="B189" s="56" t="s">
        <v>359</v>
      </c>
      <c r="C189" s="56" t="s">
        <v>360</v>
      </c>
      <c r="D189" s="152" t="s">
        <v>361</v>
      </c>
      <c r="E189" s="153"/>
      <c r="F189" s="57"/>
      <c r="I189" s="58"/>
    </row>
    <row r="190" spans="2:9" s="52" customFormat="1" ht="23" customHeight="1" x14ac:dyDescent="0.4">
      <c r="B190" s="56" t="s">
        <v>362</v>
      </c>
      <c r="C190" s="122">
        <f>COUNTIF(H$12:H$175,"A")</f>
        <v>0</v>
      </c>
      <c r="D190" s="171" t="e">
        <f t="shared" ref="D190:D195" si="0">(C190*100)/$C$197</f>
        <v>#DIV/0!</v>
      </c>
      <c r="E190" s="172"/>
      <c r="F190" s="59" t="s">
        <v>363</v>
      </c>
      <c r="G190" s="60"/>
      <c r="H190" s="60"/>
      <c r="I190" s="61"/>
    </row>
    <row r="191" spans="2:9" s="52" customFormat="1" ht="23" customHeight="1" x14ac:dyDescent="0.4">
      <c r="B191" s="56" t="s">
        <v>364</v>
      </c>
      <c r="C191" s="122">
        <f>COUNTIF(H$12:H$175,"B+")</f>
        <v>0</v>
      </c>
      <c r="D191" s="171" t="e">
        <f t="shared" si="0"/>
        <v>#DIV/0!</v>
      </c>
      <c r="E191" s="172"/>
      <c r="F191" s="62" t="s">
        <v>365</v>
      </c>
      <c r="G191" s="63"/>
      <c r="H191" s="63"/>
      <c r="I191" s="64"/>
    </row>
    <row r="192" spans="2:9" s="52" customFormat="1" ht="23" customHeight="1" x14ac:dyDescent="0.4">
      <c r="B192" s="56" t="s">
        <v>366</v>
      </c>
      <c r="C192" s="122">
        <f>COUNTIF(H$12:H$175,"B")</f>
        <v>0</v>
      </c>
      <c r="D192" s="171" t="e">
        <f t="shared" si="0"/>
        <v>#DIV/0!</v>
      </c>
      <c r="E192" s="172"/>
      <c r="F192" s="62" t="s">
        <v>367</v>
      </c>
      <c r="G192" s="63"/>
      <c r="H192" s="63"/>
      <c r="I192" s="64"/>
    </row>
    <row r="193" spans="2:9" s="52" customFormat="1" ht="23" customHeight="1" x14ac:dyDescent="0.4">
      <c r="B193" s="56" t="s">
        <v>368</v>
      </c>
      <c r="C193" s="122">
        <f>COUNTIF(H$12:H$175,"C+")</f>
        <v>0</v>
      </c>
      <c r="D193" s="171" t="e">
        <f t="shared" si="0"/>
        <v>#DIV/0!</v>
      </c>
      <c r="E193" s="172"/>
      <c r="F193" s="62" t="s">
        <v>369</v>
      </c>
      <c r="G193" s="63"/>
      <c r="H193" s="63"/>
      <c r="I193" s="64"/>
    </row>
    <row r="194" spans="2:9" s="52" customFormat="1" ht="23" customHeight="1" x14ac:dyDescent="0.4">
      <c r="B194" s="56" t="s">
        <v>370</v>
      </c>
      <c r="C194" s="122">
        <f>COUNTIF(H$12:H$175,"C")</f>
        <v>0</v>
      </c>
      <c r="D194" s="171" t="e">
        <f t="shared" si="0"/>
        <v>#DIV/0!</v>
      </c>
      <c r="E194" s="172"/>
      <c r="F194" s="62" t="s">
        <v>371</v>
      </c>
      <c r="G194" s="63"/>
      <c r="H194" s="63"/>
      <c r="I194" s="64"/>
    </row>
    <row r="195" spans="2:9" s="6" customFormat="1" ht="23" customHeight="1" x14ac:dyDescent="0.4">
      <c r="B195" s="56" t="s">
        <v>372</v>
      </c>
      <c r="C195" s="122">
        <f>COUNTIF(H$12:H$175,"D+")</f>
        <v>0</v>
      </c>
      <c r="D195" s="171" t="e">
        <f t="shared" si="0"/>
        <v>#DIV/0!</v>
      </c>
      <c r="E195" s="172"/>
      <c r="F195" s="67"/>
      <c r="I195" s="68"/>
    </row>
    <row r="196" spans="2:9" s="52" customFormat="1" ht="23" customHeight="1" x14ac:dyDescent="0.4">
      <c r="B196" s="56" t="s">
        <v>373</v>
      </c>
      <c r="C196" s="122">
        <f>COUNTIF(H$12:H$175,"D")</f>
        <v>0</v>
      </c>
      <c r="D196" s="171" t="e">
        <f>(C197*100)/$C$197</f>
        <v>#DIV/0!</v>
      </c>
      <c r="E196" s="172"/>
      <c r="F196" s="69"/>
      <c r="G196" s="7"/>
      <c r="H196" s="7"/>
      <c r="I196" s="70"/>
    </row>
    <row r="197" spans="2:9" s="52" customFormat="1" ht="11.25" customHeight="1" x14ac:dyDescent="0.4">
      <c r="B197" s="71"/>
      <c r="C197" s="123">
        <f>SUM(C190:C196)</f>
        <v>0</v>
      </c>
      <c r="D197" s="44"/>
      <c r="E197" s="89"/>
      <c r="F197" s="69"/>
      <c r="G197" s="7"/>
      <c r="H197" s="7"/>
      <c r="I197" s="70"/>
    </row>
    <row r="198" spans="2:9" s="52" customFormat="1" ht="23" customHeight="1" x14ac:dyDescent="0.4">
      <c r="B198" s="136"/>
      <c r="C198" s="137"/>
      <c r="D198" s="137"/>
      <c r="E198" s="138"/>
      <c r="F198" s="139" t="s">
        <v>339</v>
      </c>
      <c r="G198" s="140"/>
      <c r="H198" s="140"/>
      <c r="I198" s="141"/>
    </row>
    <row r="199" spans="2:9" s="52" customFormat="1" ht="23" customHeight="1" x14ac:dyDescent="0.4">
      <c r="B199" s="142"/>
      <c r="C199" s="143"/>
      <c r="D199" s="143"/>
      <c r="E199" s="144"/>
      <c r="F199" s="127" t="s">
        <v>403</v>
      </c>
      <c r="G199" s="128"/>
      <c r="H199" s="128"/>
      <c r="I199" s="129"/>
    </row>
    <row r="200" spans="2:9" s="52" customFormat="1" ht="23" customHeight="1" x14ac:dyDescent="0.4">
      <c r="B200" s="118"/>
      <c r="C200" s="44"/>
      <c r="D200" s="44"/>
      <c r="E200" s="89"/>
      <c r="F200" s="142" t="s">
        <v>404</v>
      </c>
      <c r="G200" s="143"/>
      <c r="H200" s="143"/>
      <c r="I200" s="144"/>
    </row>
    <row r="201" spans="2:9" s="52" customFormat="1" ht="23" customHeight="1" x14ac:dyDescent="0.4">
      <c r="B201" s="121"/>
      <c r="C201" s="44"/>
      <c r="D201" s="44"/>
      <c r="E201" s="89"/>
      <c r="F201" s="127" t="s">
        <v>355</v>
      </c>
      <c r="G201" s="128"/>
      <c r="H201" s="128"/>
      <c r="I201" s="129"/>
    </row>
    <row r="202" spans="2:9" s="52" customFormat="1" ht="23" customHeight="1" x14ac:dyDescent="0.4">
      <c r="B202" s="73" t="s">
        <v>374</v>
      </c>
      <c r="C202" s="74"/>
      <c r="D202" s="74"/>
      <c r="E202" s="75"/>
      <c r="F202" s="57"/>
      <c r="I202" s="58"/>
    </row>
    <row r="203" spans="2:9" s="52" customFormat="1" ht="23" customHeight="1" x14ac:dyDescent="0.4">
      <c r="B203" s="65" t="s">
        <v>375</v>
      </c>
      <c r="C203" s="72"/>
      <c r="D203" s="72"/>
      <c r="E203" s="66"/>
      <c r="F203" s="57"/>
      <c r="I203" s="58"/>
    </row>
    <row r="204" spans="2:9" s="52" customFormat="1" ht="23" customHeight="1" x14ac:dyDescent="0.4">
      <c r="B204" s="65" t="s">
        <v>376</v>
      </c>
      <c r="C204" s="74"/>
      <c r="D204" s="72"/>
      <c r="E204" s="66"/>
      <c r="F204" s="57"/>
      <c r="I204" s="58"/>
    </row>
    <row r="205" spans="2:9" s="52" customFormat="1" ht="23" customHeight="1" x14ac:dyDescent="0.4">
      <c r="B205" s="76" t="s">
        <v>377</v>
      </c>
      <c r="C205" s="74"/>
      <c r="D205" s="72"/>
      <c r="E205" s="66"/>
      <c r="F205" s="57"/>
      <c r="I205" s="58"/>
    </row>
    <row r="206" spans="2:9" s="52" customFormat="1" ht="23" customHeight="1" x14ac:dyDescent="0.4">
      <c r="B206" s="76" t="s">
        <v>378</v>
      </c>
      <c r="C206" s="74"/>
      <c r="D206" s="72"/>
      <c r="E206" s="66"/>
      <c r="F206" s="57"/>
      <c r="I206" s="58"/>
    </row>
    <row r="207" spans="2:9" s="52" customFormat="1" ht="23" customHeight="1" x14ac:dyDescent="0.4">
      <c r="B207" s="65"/>
      <c r="C207" s="74"/>
      <c r="D207" s="72"/>
      <c r="E207" s="66"/>
      <c r="F207" s="57"/>
      <c r="I207" s="58"/>
    </row>
    <row r="208" spans="2:9" s="52" customFormat="1" ht="23" customHeight="1" x14ac:dyDescent="0.4">
      <c r="B208" s="130" t="s">
        <v>379</v>
      </c>
      <c r="C208" s="131"/>
      <c r="D208" s="131"/>
      <c r="E208" s="132"/>
      <c r="F208" s="57"/>
      <c r="I208" s="58"/>
    </row>
    <row r="209" spans="2:9" s="52" customFormat="1" ht="23" customHeight="1" x14ac:dyDescent="0.4">
      <c r="B209" s="133" t="s">
        <v>380</v>
      </c>
      <c r="C209" s="134"/>
      <c r="D209" s="134"/>
      <c r="E209" s="135"/>
      <c r="F209" s="57"/>
      <c r="I209" s="58"/>
    </row>
    <row r="210" spans="2:9" s="52" customFormat="1" ht="23" customHeight="1" x14ac:dyDescent="0.35">
      <c r="B210" s="77"/>
      <c r="C210" s="78"/>
      <c r="D210" s="78"/>
      <c r="E210" s="79"/>
      <c r="F210" s="77"/>
      <c r="G210" s="78"/>
      <c r="H210" s="78"/>
      <c r="I210" s="79"/>
    </row>
    <row r="211" spans="2:9" s="52" customFormat="1" ht="23" customHeight="1" x14ac:dyDescent="0.35">
      <c r="B211" s="80"/>
      <c r="C211" s="80"/>
      <c r="D211" s="80"/>
      <c r="E211" s="80"/>
      <c r="F211" s="80"/>
      <c r="G211" s="81"/>
      <c r="H211" s="81"/>
      <c r="I211" s="81"/>
    </row>
  </sheetData>
  <mergeCells count="36">
    <mergeCell ref="G183:I183"/>
    <mergeCell ref="G184:I184"/>
    <mergeCell ref="B178:E178"/>
    <mergeCell ref="B179:E179"/>
    <mergeCell ref="B180:F180"/>
    <mergeCell ref="G182:I182"/>
    <mergeCell ref="B4:I4"/>
    <mergeCell ref="B5:I5"/>
    <mergeCell ref="B6:I6"/>
    <mergeCell ref="B7:I7"/>
    <mergeCell ref="B8:I8"/>
    <mergeCell ref="B10:B11"/>
    <mergeCell ref="C10:C11"/>
    <mergeCell ref="D10:F11"/>
    <mergeCell ref="G10:G11"/>
    <mergeCell ref="H10:H11"/>
    <mergeCell ref="I10:I11"/>
    <mergeCell ref="B177:E177"/>
    <mergeCell ref="F198:I198"/>
    <mergeCell ref="B199:E199"/>
    <mergeCell ref="F199:I199"/>
    <mergeCell ref="F200:I200"/>
    <mergeCell ref="F201:I201"/>
    <mergeCell ref="G185:I185"/>
    <mergeCell ref="B188:E188"/>
    <mergeCell ref="D189:E189"/>
    <mergeCell ref="D193:E193"/>
    <mergeCell ref="D194:E194"/>
    <mergeCell ref="D192:E192"/>
    <mergeCell ref="D190:E190"/>
    <mergeCell ref="D191:E191"/>
    <mergeCell ref="D195:E195"/>
    <mergeCell ref="D196:E196"/>
    <mergeCell ref="B209:E209"/>
    <mergeCell ref="B198:E198"/>
    <mergeCell ref="B208:E208"/>
  </mergeCells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A120"/>
  <sheetViews>
    <sheetView topLeftCell="B1" zoomScale="70" zoomScaleNormal="70" workbookViewId="0">
      <selection activeCell="L99" sqref="L99"/>
    </sheetView>
  </sheetViews>
  <sheetFormatPr baseColWidth="10" defaultColWidth="9.19921875" defaultRowHeight="24" x14ac:dyDescent="0.4"/>
  <cols>
    <col min="1" max="1" width="9.19921875" style="1"/>
    <col min="2" max="2" width="11.19921875" style="1" customWidth="1"/>
    <col min="3" max="3" width="13.796875" style="1" bestFit="1" customWidth="1"/>
    <col min="4" max="4" width="7.796875" style="1" bestFit="1" customWidth="1"/>
    <col min="5" max="5" width="13" style="1" bestFit="1" customWidth="1"/>
    <col min="6" max="6" width="14" style="1" customWidth="1"/>
    <col min="7" max="26" width="12.796875" style="1" customWidth="1"/>
    <col min="27" max="27" width="15.3984375" style="1" customWidth="1"/>
    <col min="28" max="16384" width="9.19921875" style="1"/>
  </cols>
  <sheetData>
    <row r="1" spans="2:27" s="7" customFormat="1" ht="21" customHeight="1" x14ac:dyDescent="0.4"/>
    <row r="2" spans="2:27" s="7" customFormat="1" ht="21" customHeight="1" x14ac:dyDescent="0.4"/>
    <row r="3" spans="2:27" s="7" customFormat="1" ht="21" customHeight="1" x14ac:dyDescent="0.4"/>
    <row r="4" spans="2:27" s="7" customFormat="1" ht="21" customHeight="1" x14ac:dyDescent="0.4">
      <c r="B4" s="160" t="s">
        <v>4</v>
      </c>
      <c r="C4" s="160"/>
      <c r="D4" s="160"/>
      <c r="E4" s="160"/>
      <c r="F4" s="160"/>
      <c r="G4" s="160"/>
      <c r="H4" s="160"/>
      <c r="I4" s="160"/>
    </row>
    <row r="5" spans="2:27" s="7" customFormat="1" ht="21" customHeight="1" x14ac:dyDescent="0.4">
      <c r="B5" s="160" t="s">
        <v>420</v>
      </c>
      <c r="C5" s="160"/>
      <c r="D5" s="160"/>
      <c r="E5" s="160"/>
      <c r="F5" s="160"/>
      <c r="G5" s="160"/>
      <c r="H5" s="160"/>
      <c r="I5" s="160"/>
    </row>
    <row r="6" spans="2:27" s="7" customFormat="1" ht="21" customHeight="1" x14ac:dyDescent="0.4">
      <c r="B6" s="140" t="s">
        <v>407</v>
      </c>
      <c r="C6" s="140"/>
      <c r="D6" s="140"/>
      <c r="E6" s="140"/>
      <c r="F6" s="140"/>
      <c r="G6" s="140"/>
      <c r="H6" s="140"/>
      <c r="I6" s="140"/>
    </row>
    <row r="7" spans="2:27" s="7" customFormat="1" ht="21" customHeight="1" x14ac:dyDescent="0.4">
      <c r="B7" s="140" t="s">
        <v>405</v>
      </c>
      <c r="C7" s="140"/>
      <c r="D7" s="140"/>
      <c r="E7" s="140"/>
      <c r="F7" s="140"/>
      <c r="G7" s="140"/>
      <c r="H7" s="140"/>
      <c r="I7" s="140"/>
    </row>
    <row r="8" spans="2:27" s="7" customFormat="1" ht="21" customHeight="1" x14ac:dyDescent="0.4">
      <c r="B8" s="140" t="s">
        <v>6</v>
      </c>
      <c r="C8" s="140"/>
      <c r="D8" s="140"/>
      <c r="E8" s="140"/>
      <c r="F8" s="140"/>
      <c r="G8" s="140"/>
      <c r="H8" s="140"/>
      <c r="I8" s="140"/>
    </row>
    <row r="9" spans="2:27" s="7" customFormat="1" ht="21" customHeight="1" x14ac:dyDescent="0.4"/>
    <row r="10" spans="2:27" s="7" customFormat="1" ht="24" customHeight="1" x14ac:dyDescent="0.4">
      <c r="B10" s="158" t="s">
        <v>328</v>
      </c>
      <c r="C10" s="158" t="s">
        <v>329</v>
      </c>
      <c r="D10" s="161" t="s">
        <v>330</v>
      </c>
      <c r="E10" s="191"/>
      <c r="F10" s="192"/>
      <c r="G10" s="198" t="s">
        <v>333</v>
      </c>
      <c r="H10" s="199"/>
      <c r="I10" s="199"/>
      <c r="J10" s="199"/>
      <c r="K10" s="199"/>
      <c r="L10" s="199"/>
      <c r="M10" s="199"/>
      <c r="N10" s="199"/>
      <c r="O10" s="199"/>
      <c r="P10" s="199"/>
      <c r="Q10" s="200"/>
      <c r="R10" s="201" t="s">
        <v>334</v>
      </c>
      <c r="S10" s="202"/>
      <c r="T10" s="202"/>
      <c r="U10" s="202"/>
      <c r="V10" s="202"/>
      <c r="W10" s="202"/>
      <c r="X10" s="202"/>
      <c r="Y10" s="169" t="s">
        <v>408</v>
      </c>
      <c r="Z10" s="169" t="s">
        <v>409</v>
      </c>
      <c r="AA10" s="158" t="s">
        <v>332</v>
      </c>
    </row>
    <row r="11" spans="2:27" s="7" customFormat="1" ht="24" customHeight="1" x14ac:dyDescent="0.4">
      <c r="B11" s="174"/>
      <c r="C11" s="174"/>
      <c r="D11" s="193"/>
      <c r="E11" s="194"/>
      <c r="F11" s="195"/>
      <c r="G11" s="198" t="s">
        <v>393</v>
      </c>
      <c r="H11" s="199"/>
      <c r="I11" s="199"/>
      <c r="J11" s="199"/>
      <c r="K11" s="199"/>
      <c r="L11" s="200"/>
      <c r="M11" s="201" t="s">
        <v>394</v>
      </c>
      <c r="N11" s="202"/>
      <c r="O11" s="202"/>
      <c r="P11" s="203"/>
      <c r="Q11" s="175" t="s">
        <v>410</v>
      </c>
      <c r="R11" s="201" t="s">
        <v>395</v>
      </c>
      <c r="S11" s="202"/>
      <c r="T11" s="202"/>
      <c r="U11" s="202"/>
      <c r="V11" s="202"/>
      <c r="W11" s="203"/>
      <c r="X11" s="175" t="s">
        <v>410</v>
      </c>
      <c r="Y11" s="173"/>
      <c r="Z11" s="173"/>
      <c r="AA11" s="174"/>
    </row>
    <row r="12" spans="2:27" s="7" customFormat="1" ht="24" customHeight="1" x14ac:dyDescent="0.4">
      <c r="B12" s="174"/>
      <c r="C12" s="174"/>
      <c r="D12" s="193"/>
      <c r="E12" s="194"/>
      <c r="F12" s="195"/>
      <c r="G12" s="201" t="s">
        <v>335</v>
      </c>
      <c r="H12" s="202"/>
      <c r="I12" s="202"/>
      <c r="J12" s="203"/>
      <c r="K12" s="204" t="s">
        <v>396</v>
      </c>
      <c r="L12" s="205"/>
      <c r="M12" s="201" t="s">
        <v>397</v>
      </c>
      <c r="N12" s="203"/>
      <c r="O12" s="201" t="s">
        <v>398</v>
      </c>
      <c r="P12" s="203"/>
      <c r="Q12" s="175"/>
      <c r="R12" s="201" t="s">
        <v>399</v>
      </c>
      <c r="S12" s="203"/>
      <c r="T12" s="201" t="s">
        <v>336</v>
      </c>
      <c r="U12" s="203"/>
      <c r="V12" s="201" t="s">
        <v>337</v>
      </c>
      <c r="W12" s="203"/>
      <c r="X12" s="175"/>
      <c r="Y12" s="173"/>
      <c r="Z12" s="173"/>
      <c r="AA12" s="174"/>
    </row>
    <row r="13" spans="2:27" s="7" customFormat="1" ht="24" customHeight="1" x14ac:dyDescent="0.4">
      <c r="B13" s="174"/>
      <c r="C13" s="174"/>
      <c r="D13" s="193"/>
      <c r="E13" s="194"/>
      <c r="F13" s="195"/>
      <c r="G13" s="198" t="s">
        <v>400</v>
      </c>
      <c r="H13" s="200"/>
      <c r="I13" s="198" t="s">
        <v>400</v>
      </c>
      <c r="J13" s="200"/>
      <c r="K13" s="198" t="s">
        <v>400</v>
      </c>
      <c r="L13" s="200"/>
      <c r="M13" s="198" t="s">
        <v>400</v>
      </c>
      <c r="N13" s="200"/>
      <c r="O13" s="198" t="s">
        <v>400</v>
      </c>
      <c r="P13" s="200"/>
      <c r="Q13" s="175" t="s">
        <v>411</v>
      </c>
      <c r="R13" s="198" t="s">
        <v>400</v>
      </c>
      <c r="S13" s="200"/>
      <c r="T13" s="198" t="s">
        <v>400</v>
      </c>
      <c r="U13" s="200"/>
      <c r="V13" s="198" t="s">
        <v>400</v>
      </c>
      <c r="W13" s="200"/>
      <c r="X13" s="175" t="s">
        <v>411</v>
      </c>
      <c r="Y13" s="173"/>
      <c r="Z13" s="173"/>
      <c r="AA13" s="174"/>
    </row>
    <row r="14" spans="2:27" s="7" customFormat="1" ht="24" customHeight="1" x14ac:dyDescent="0.4">
      <c r="B14" s="159"/>
      <c r="C14" s="159"/>
      <c r="D14" s="162"/>
      <c r="E14" s="196"/>
      <c r="F14" s="197"/>
      <c r="G14" s="30" t="s">
        <v>401</v>
      </c>
      <c r="H14" s="119">
        <v>0.15</v>
      </c>
      <c r="I14" s="120" t="s">
        <v>402</v>
      </c>
      <c r="J14" s="31">
        <v>0.25</v>
      </c>
      <c r="K14" s="120" t="s">
        <v>402</v>
      </c>
      <c r="L14" s="31">
        <v>0.2</v>
      </c>
      <c r="M14" s="120" t="s">
        <v>402</v>
      </c>
      <c r="N14" s="31">
        <v>0.2</v>
      </c>
      <c r="O14" s="120" t="s">
        <v>402</v>
      </c>
      <c r="P14" s="31">
        <v>0.2</v>
      </c>
      <c r="Q14" s="175"/>
      <c r="R14" s="120" t="s">
        <v>402</v>
      </c>
      <c r="S14" s="31">
        <v>0.5</v>
      </c>
      <c r="T14" s="120" t="s">
        <v>402</v>
      </c>
      <c r="U14" s="31">
        <v>0.25</v>
      </c>
      <c r="V14" s="120" t="s">
        <v>402</v>
      </c>
      <c r="W14" s="31">
        <v>0.25</v>
      </c>
      <c r="X14" s="175"/>
      <c r="Y14" s="170"/>
      <c r="Z14" s="170"/>
      <c r="AA14" s="159"/>
    </row>
    <row r="15" spans="2:27" x14ac:dyDescent="0.4">
      <c r="B15" s="15">
        <v>1</v>
      </c>
      <c r="C15" s="15">
        <v>66107301001</v>
      </c>
      <c r="D15" s="8" t="s">
        <v>0</v>
      </c>
      <c r="E15" s="22" t="s">
        <v>7</v>
      </c>
      <c r="F15" s="14" t="s">
        <v>8</v>
      </c>
      <c r="G15" s="124">
        <v>30</v>
      </c>
      <c r="H15" s="124">
        <f>(G15*15)/30</f>
        <v>15</v>
      </c>
      <c r="I15" s="124">
        <v>40</v>
      </c>
      <c r="J15" s="124">
        <f>(I15*25)/40</f>
        <v>25</v>
      </c>
      <c r="K15" s="124">
        <v>40</v>
      </c>
      <c r="L15" s="124">
        <f>(K15*20)/40</f>
        <v>20</v>
      </c>
      <c r="M15" s="124">
        <v>40</v>
      </c>
      <c r="N15" s="124">
        <f>(M15*20)/40</f>
        <v>20</v>
      </c>
      <c r="O15" s="124">
        <v>40</v>
      </c>
      <c r="P15" s="124">
        <f>(O15*20)/40</f>
        <v>20</v>
      </c>
      <c r="Q15" s="124">
        <f>(H15+J15+L15+N15+P15)*2</f>
        <v>200</v>
      </c>
      <c r="R15" s="124">
        <v>40</v>
      </c>
      <c r="S15" s="124">
        <f>(R15*50)/40</f>
        <v>50</v>
      </c>
      <c r="T15" s="124">
        <v>40</v>
      </c>
      <c r="U15" s="124">
        <f>(T15*25)/40</f>
        <v>25</v>
      </c>
      <c r="V15" s="124">
        <v>40</v>
      </c>
      <c r="W15" s="124">
        <f>(V15*25)/40</f>
        <v>25</v>
      </c>
      <c r="X15" s="124">
        <f>(S15+U15+W15)*1</f>
        <v>100</v>
      </c>
      <c r="Y15" s="124">
        <f>Q15+X15</f>
        <v>300</v>
      </c>
      <c r="Z15" s="124">
        <f>Y15/3</f>
        <v>100</v>
      </c>
      <c r="AA15" s="124" t="str">
        <f>VLOOKUP(Z15,$G$111:$H$118,2,1)</f>
        <v>A</v>
      </c>
    </row>
    <row r="16" spans="2:27" x14ac:dyDescent="0.4">
      <c r="B16" s="15">
        <v>2</v>
      </c>
      <c r="C16" s="15">
        <v>66107301002</v>
      </c>
      <c r="D16" s="8" t="s">
        <v>0</v>
      </c>
      <c r="E16" s="22" t="s">
        <v>9</v>
      </c>
      <c r="F16" s="14" t="s">
        <v>10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2:27" x14ac:dyDescent="0.4">
      <c r="B17" s="15">
        <v>3</v>
      </c>
      <c r="C17" s="15">
        <v>66107301003</v>
      </c>
      <c r="D17" s="9" t="s">
        <v>0</v>
      </c>
      <c r="E17" s="23" t="s">
        <v>11</v>
      </c>
      <c r="F17" s="14" t="s">
        <v>12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2:27" x14ac:dyDescent="0.4">
      <c r="B18" s="15">
        <v>4</v>
      </c>
      <c r="C18" s="15">
        <v>66107301004</v>
      </c>
      <c r="D18" s="10" t="s">
        <v>0</v>
      </c>
      <c r="E18" s="23" t="s">
        <v>11</v>
      </c>
      <c r="F18" s="14" t="s">
        <v>13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2:27" x14ac:dyDescent="0.4">
      <c r="B19" s="15">
        <v>5</v>
      </c>
      <c r="C19" s="15">
        <v>66107301005</v>
      </c>
      <c r="D19" s="8" t="s">
        <v>0</v>
      </c>
      <c r="E19" s="22" t="s">
        <v>14</v>
      </c>
      <c r="F19" s="14" t="s">
        <v>15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2:27" x14ac:dyDescent="0.4">
      <c r="B20" s="15">
        <v>6</v>
      </c>
      <c r="C20" s="15">
        <v>66107301006</v>
      </c>
      <c r="D20" s="8" t="s">
        <v>0</v>
      </c>
      <c r="E20" s="22" t="s">
        <v>16</v>
      </c>
      <c r="F20" s="14" t="s">
        <v>17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2:27" x14ac:dyDescent="0.4">
      <c r="B21" s="15">
        <v>7</v>
      </c>
      <c r="C21" s="15">
        <v>66107301007</v>
      </c>
      <c r="D21" s="10" t="s">
        <v>0</v>
      </c>
      <c r="E21" s="23" t="s">
        <v>18</v>
      </c>
      <c r="F21" s="14" t="s">
        <v>19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2:27" x14ac:dyDescent="0.4">
      <c r="B22" s="15">
        <v>8</v>
      </c>
      <c r="C22" s="15">
        <v>66107301008</v>
      </c>
      <c r="D22" s="11" t="s">
        <v>0</v>
      </c>
      <c r="E22" s="24" t="s">
        <v>20</v>
      </c>
      <c r="F22" s="14" t="s">
        <v>21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2:27" x14ac:dyDescent="0.4">
      <c r="B23" s="15">
        <v>9</v>
      </c>
      <c r="C23" s="15">
        <v>66107301009</v>
      </c>
      <c r="D23" s="8" t="s">
        <v>0</v>
      </c>
      <c r="E23" s="22" t="s">
        <v>22</v>
      </c>
      <c r="F23" s="14" t="s">
        <v>23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2:27" x14ac:dyDescent="0.4">
      <c r="B24" s="15">
        <v>10</v>
      </c>
      <c r="C24" s="15">
        <v>66107301010</v>
      </c>
      <c r="D24" s="8" t="s">
        <v>0</v>
      </c>
      <c r="E24" s="22" t="s">
        <v>24</v>
      </c>
      <c r="F24" s="14" t="s">
        <v>25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2:27" x14ac:dyDescent="0.4">
      <c r="B25" s="15">
        <v>11</v>
      </c>
      <c r="C25" s="15">
        <v>66107301011</v>
      </c>
      <c r="D25" s="8" t="s">
        <v>0</v>
      </c>
      <c r="E25" s="22" t="s">
        <v>26</v>
      </c>
      <c r="F25" s="14" t="s">
        <v>27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2:27" x14ac:dyDescent="0.4">
      <c r="B26" s="15">
        <v>12</v>
      </c>
      <c r="C26" s="15">
        <v>66107301012</v>
      </c>
      <c r="D26" s="8" t="s">
        <v>0</v>
      </c>
      <c r="E26" s="22" t="s">
        <v>28</v>
      </c>
      <c r="F26" s="14" t="s">
        <v>29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2:27" x14ac:dyDescent="0.4">
      <c r="B27" s="15">
        <v>13</v>
      </c>
      <c r="C27" s="15">
        <v>66107301013</v>
      </c>
      <c r="D27" s="11" t="s">
        <v>0</v>
      </c>
      <c r="E27" s="24" t="s">
        <v>30</v>
      </c>
      <c r="F27" s="14" t="s">
        <v>31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2:27" x14ac:dyDescent="0.4">
      <c r="B28" s="15">
        <v>14</v>
      </c>
      <c r="C28" s="15">
        <v>66107301014</v>
      </c>
      <c r="D28" s="8" t="s">
        <v>0</v>
      </c>
      <c r="E28" s="22" t="s">
        <v>32</v>
      </c>
      <c r="F28" s="14" t="s">
        <v>33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2:27" x14ac:dyDescent="0.4">
      <c r="B29" s="15">
        <v>15</v>
      </c>
      <c r="C29" s="15">
        <v>66107301015</v>
      </c>
      <c r="D29" s="8" t="s">
        <v>0</v>
      </c>
      <c r="E29" s="22" t="s">
        <v>34</v>
      </c>
      <c r="F29" s="14" t="s">
        <v>35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2:27" x14ac:dyDescent="0.4">
      <c r="B30" s="15">
        <v>16</v>
      </c>
      <c r="C30" s="15">
        <v>66107301016</v>
      </c>
      <c r="D30" s="10" t="s">
        <v>0</v>
      </c>
      <c r="E30" s="23" t="s">
        <v>36</v>
      </c>
      <c r="F30" s="14" t="s">
        <v>37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2:27" x14ac:dyDescent="0.4">
      <c r="B31" s="15">
        <v>17</v>
      </c>
      <c r="C31" s="15">
        <v>66107301017</v>
      </c>
      <c r="D31" s="8" t="s">
        <v>0</v>
      </c>
      <c r="E31" s="22" t="s">
        <v>38</v>
      </c>
      <c r="F31" s="14" t="s">
        <v>39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2:27" x14ac:dyDescent="0.4">
      <c r="B32" s="15">
        <v>18</v>
      </c>
      <c r="C32" s="15">
        <v>66107301018</v>
      </c>
      <c r="D32" s="8" t="s">
        <v>0</v>
      </c>
      <c r="E32" s="22" t="s">
        <v>40</v>
      </c>
      <c r="F32" s="14" t="s">
        <v>41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2:27" x14ac:dyDescent="0.4">
      <c r="B33" s="15">
        <v>19</v>
      </c>
      <c r="C33" s="15">
        <v>66107301019</v>
      </c>
      <c r="D33" s="8" t="s">
        <v>0</v>
      </c>
      <c r="E33" s="22" t="s">
        <v>42</v>
      </c>
      <c r="F33" s="14" t="s">
        <v>43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2:27" x14ac:dyDescent="0.4">
      <c r="B34" s="15">
        <v>20</v>
      </c>
      <c r="C34" s="15">
        <v>66107301020</v>
      </c>
      <c r="D34" s="9" t="s">
        <v>0</v>
      </c>
      <c r="E34" s="23" t="s">
        <v>44</v>
      </c>
      <c r="F34" s="14" t="s">
        <v>45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2:27" x14ac:dyDescent="0.4">
      <c r="B35" s="15">
        <v>21</v>
      </c>
      <c r="C35" s="15">
        <v>66107301021</v>
      </c>
      <c r="D35" s="11" t="s">
        <v>0</v>
      </c>
      <c r="E35" s="24" t="s">
        <v>46</v>
      </c>
      <c r="F35" s="14" t="s">
        <v>47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2:27" x14ac:dyDescent="0.4">
      <c r="B36" s="15">
        <v>22</v>
      </c>
      <c r="C36" s="15">
        <v>66107301022</v>
      </c>
      <c r="D36" s="8" t="s">
        <v>0</v>
      </c>
      <c r="E36" s="22" t="s">
        <v>48</v>
      </c>
      <c r="F36" s="14" t="s">
        <v>49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2:27" x14ac:dyDescent="0.4">
      <c r="B37" s="15">
        <v>23</v>
      </c>
      <c r="C37" s="15">
        <v>66107301023</v>
      </c>
      <c r="D37" s="8" t="s">
        <v>0</v>
      </c>
      <c r="E37" s="22" t="s">
        <v>50</v>
      </c>
      <c r="F37" s="14" t="s">
        <v>51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2:27" x14ac:dyDescent="0.4">
      <c r="B38" s="15">
        <v>24</v>
      </c>
      <c r="C38" s="15">
        <v>66107301024</v>
      </c>
      <c r="D38" s="8" t="s">
        <v>0</v>
      </c>
      <c r="E38" s="22" t="s">
        <v>52</v>
      </c>
      <c r="F38" s="14" t="s">
        <v>53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2:27" x14ac:dyDescent="0.4">
      <c r="B39" s="15">
        <v>25</v>
      </c>
      <c r="C39" s="15">
        <v>66107301025</v>
      </c>
      <c r="D39" s="8" t="s">
        <v>0</v>
      </c>
      <c r="E39" s="22" t="s">
        <v>54</v>
      </c>
      <c r="F39" s="14" t="s">
        <v>55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2:27" x14ac:dyDescent="0.4">
      <c r="B40" s="15">
        <v>26</v>
      </c>
      <c r="C40" s="15">
        <v>66107301026</v>
      </c>
      <c r="D40" s="10" t="s">
        <v>0</v>
      </c>
      <c r="E40" s="23" t="s">
        <v>56</v>
      </c>
      <c r="F40" s="14" t="s">
        <v>57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2:27" x14ac:dyDescent="0.4">
      <c r="B41" s="15">
        <v>27</v>
      </c>
      <c r="C41" s="15">
        <v>66107301027</v>
      </c>
      <c r="D41" s="8" t="s">
        <v>0</v>
      </c>
      <c r="E41" s="22" t="s">
        <v>58</v>
      </c>
      <c r="F41" s="14" t="s">
        <v>59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2:27" x14ac:dyDescent="0.4">
      <c r="B42" s="15">
        <v>28</v>
      </c>
      <c r="C42" s="15">
        <v>66107301028</v>
      </c>
      <c r="D42" s="8" t="s">
        <v>0</v>
      </c>
      <c r="E42" s="22" t="s">
        <v>60</v>
      </c>
      <c r="F42" s="14" t="s">
        <v>61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2:27" x14ac:dyDescent="0.4">
      <c r="B43" s="15">
        <v>29</v>
      </c>
      <c r="C43" s="15">
        <v>66107301029</v>
      </c>
      <c r="D43" s="8" t="s">
        <v>0</v>
      </c>
      <c r="E43" s="22" t="s">
        <v>62</v>
      </c>
      <c r="F43" s="14" t="s">
        <v>63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2:27" x14ac:dyDescent="0.4">
      <c r="B44" s="15">
        <v>30</v>
      </c>
      <c r="C44" s="15">
        <v>66107301030</v>
      </c>
      <c r="D44" s="8" t="s">
        <v>0</v>
      </c>
      <c r="E44" s="22" t="s">
        <v>64</v>
      </c>
      <c r="F44" s="14" t="s">
        <v>65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2:27" x14ac:dyDescent="0.4">
      <c r="B45" s="15">
        <v>31</v>
      </c>
      <c r="C45" s="15">
        <v>66107301031</v>
      </c>
      <c r="D45" s="8" t="s">
        <v>0</v>
      </c>
      <c r="E45" s="22" t="s">
        <v>64</v>
      </c>
      <c r="F45" s="14" t="s">
        <v>66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2:27" x14ac:dyDescent="0.4">
      <c r="B46" s="15">
        <v>32</v>
      </c>
      <c r="C46" s="15">
        <v>66107301032</v>
      </c>
      <c r="D46" s="8" t="s">
        <v>0</v>
      </c>
      <c r="E46" s="22" t="s">
        <v>67</v>
      </c>
      <c r="F46" s="14" t="s">
        <v>68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2:27" x14ac:dyDescent="0.4">
      <c r="B47" s="15">
        <v>33</v>
      </c>
      <c r="C47" s="15">
        <v>66107301033</v>
      </c>
      <c r="D47" s="8" t="s">
        <v>1</v>
      </c>
      <c r="E47" s="22" t="s">
        <v>69</v>
      </c>
      <c r="F47" s="14" t="s">
        <v>70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2:27" x14ac:dyDescent="0.4">
      <c r="B48" s="15">
        <v>34</v>
      </c>
      <c r="C48" s="15">
        <v>66107301034</v>
      </c>
      <c r="D48" s="9" t="s">
        <v>1</v>
      </c>
      <c r="E48" s="23" t="s">
        <v>71</v>
      </c>
      <c r="F48" s="14" t="s">
        <v>72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2:27" x14ac:dyDescent="0.4">
      <c r="B49" s="15">
        <v>35</v>
      </c>
      <c r="C49" s="15">
        <v>66107301035</v>
      </c>
      <c r="D49" s="8" t="s">
        <v>0</v>
      </c>
      <c r="E49" s="22" t="s">
        <v>73</v>
      </c>
      <c r="F49" s="14" t="s">
        <v>74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2:27" s="5" customFormat="1" x14ac:dyDescent="0.4">
      <c r="B50" s="15">
        <v>36</v>
      </c>
      <c r="C50" s="15">
        <v>66107301036</v>
      </c>
      <c r="D50" s="8" t="s">
        <v>0</v>
      </c>
      <c r="E50" s="22" t="s">
        <v>75</v>
      </c>
      <c r="F50" s="25" t="s">
        <v>76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2:27" x14ac:dyDescent="0.4">
      <c r="B51" s="15">
        <v>37</v>
      </c>
      <c r="C51" s="15">
        <v>66107301037</v>
      </c>
      <c r="D51" s="8" t="s">
        <v>0</v>
      </c>
      <c r="E51" s="22" t="s">
        <v>77</v>
      </c>
      <c r="F51" s="14" t="s">
        <v>78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2:27" x14ac:dyDescent="0.4">
      <c r="B52" s="15">
        <v>38</v>
      </c>
      <c r="C52" s="15">
        <v>66107301038</v>
      </c>
      <c r="D52" s="8" t="s">
        <v>0</v>
      </c>
      <c r="E52" s="22" t="s">
        <v>79</v>
      </c>
      <c r="F52" s="14" t="s">
        <v>80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2:27" x14ac:dyDescent="0.4">
      <c r="B53" s="15">
        <v>39</v>
      </c>
      <c r="C53" s="15">
        <v>66107301039</v>
      </c>
      <c r="D53" s="12" t="s">
        <v>0</v>
      </c>
      <c r="E53" s="23" t="s">
        <v>81</v>
      </c>
      <c r="F53" s="14" t="s">
        <v>82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2:27" x14ac:dyDescent="0.4">
      <c r="B54" s="15">
        <v>40</v>
      </c>
      <c r="C54" s="15">
        <v>66107301040</v>
      </c>
      <c r="D54" s="8" t="s">
        <v>0</v>
      </c>
      <c r="E54" s="22" t="s">
        <v>83</v>
      </c>
      <c r="F54" s="14" t="s">
        <v>84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2:27" x14ac:dyDescent="0.4">
      <c r="B55" s="15">
        <v>41</v>
      </c>
      <c r="C55" s="15">
        <v>66107301041</v>
      </c>
      <c r="D55" s="11" t="s">
        <v>0</v>
      </c>
      <c r="E55" s="24" t="s">
        <v>85</v>
      </c>
      <c r="F55" s="14" t="s">
        <v>86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2:27" x14ac:dyDescent="0.4">
      <c r="B56" s="15">
        <v>42</v>
      </c>
      <c r="C56" s="15">
        <v>66107301042</v>
      </c>
      <c r="D56" s="8" t="s">
        <v>0</v>
      </c>
      <c r="E56" s="22" t="s">
        <v>87</v>
      </c>
      <c r="F56" s="14" t="s">
        <v>88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2:27" x14ac:dyDescent="0.4">
      <c r="B57" s="15">
        <v>43</v>
      </c>
      <c r="C57" s="15">
        <v>66107301043</v>
      </c>
      <c r="D57" s="10" t="s">
        <v>0</v>
      </c>
      <c r="E57" s="23" t="s">
        <v>89</v>
      </c>
      <c r="F57" s="14" t="s">
        <v>90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2:27" x14ac:dyDescent="0.4">
      <c r="B58" s="15">
        <v>44</v>
      </c>
      <c r="C58" s="15">
        <v>66107301044</v>
      </c>
      <c r="D58" s="8" t="s">
        <v>0</v>
      </c>
      <c r="E58" s="22" t="s">
        <v>91</v>
      </c>
      <c r="F58" s="14" t="s">
        <v>92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2:27" x14ac:dyDescent="0.4">
      <c r="B59" s="15">
        <v>45</v>
      </c>
      <c r="C59" s="15">
        <v>66107301045</v>
      </c>
      <c r="D59" s="10" t="s">
        <v>0</v>
      </c>
      <c r="E59" s="23" t="s">
        <v>93</v>
      </c>
      <c r="F59" s="14" t="s">
        <v>94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2:27" x14ac:dyDescent="0.4">
      <c r="B60" s="15">
        <v>46</v>
      </c>
      <c r="C60" s="15">
        <v>66107301046</v>
      </c>
      <c r="D60" s="10" t="s">
        <v>0</v>
      </c>
      <c r="E60" s="23" t="s">
        <v>95</v>
      </c>
      <c r="F60" s="14" t="s">
        <v>96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2:27" x14ac:dyDescent="0.4">
      <c r="B61" s="15">
        <v>47</v>
      </c>
      <c r="C61" s="15">
        <v>66107301047</v>
      </c>
      <c r="D61" s="10" t="s">
        <v>0</v>
      </c>
      <c r="E61" s="23" t="s">
        <v>97</v>
      </c>
      <c r="F61" s="14" t="s">
        <v>98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2:27" x14ac:dyDescent="0.4">
      <c r="B62" s="15">
        <v>48</v>
      </c>
      <c r="C62" s="15">
        <v>66107301048</v>
      </c>
      <c r="D62" s="8" t="s">
        <v>0</v>
      </c>
      <c r="E62" s="22" t="s">
        <v>99</v>
      </c>
      <c r="F62" s="14" t="s">
        <v>100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2:27" x14ac:dyDescent="0.4">
      <c r="B63" s="15">
        <v>49</v>
      </c>
      <c r="C63" s="15">
        <v>66107301049</v>
      </c>
      <c r="D63" s="8" t="s">
        <v>0</v>
      </c>
      <c r="E63" s="22" t="s">
        <v>101</v>
      </c>
      <c r="F63" s="14" t="s">
        <v>102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2:27" x14ac:dyDescent="0.4">
      <c r="B64" s="15">
        <v>50</v>
      </c>
      <c r="C64" s="15">
        <v>66107301050</v>
      </c>
      <c r="D64" s="10" t="s">
        <v>0</v>
      </c>
      <c r="E64" s="23" t="s">
        <v>103</v>
      </c>
      <c r="F64" s="14" t="s">
        <v>104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2:27" x14ac:dyDescent="0.4">
      <c r="B65" s="15">
        <v>51</v>
      </c>
      <c r="C65" s="15">
        <v>66107301051</v>
      </c>
      <c r="D65" s="8" t="s">
        <v>0</v>
      </c>
      <c r="E65" s="22" t="s">
        <v>105</v>
      </c>
      <c r="F65" s="14" t="s">
        <v>106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2:27" x14ac:dyDescent="0.4">
      <c r="B66" s="15">
        <v>52</v>
      </c>
      <c r="C66" s="15">
        <v>66107301052</v>
      </c>
      <c r="D66" s="11" t="s">
        <v>0</v>
      </c>
      <c r="E66" s="24" t="s">
        <v>107</v>
      </c>
      <c r="F66" s="14" t="s">
        <v>108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2:27" x14ac:dyDescent="0.4">
      <c r="B67" s="15">
        <v>53</v>
      </c>
      <c r="C67" s="15">
        <v>66107301053</v>
      </c>
      <c r="D67" s="10" t="s">
        <v>0</v>
      </c>
      <c r="E67" s="23" t="s">
        <v>109</v>
      </c>
      <c r="F67" s="14" t="s">
        <v>110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2:27" x14ac:dyDescent="0.4">
      <c r="B68" s="15">
        <v>54</v>
      </c>
      <c r="C68" s="15">
        <v>66107301054</v>
      </c>
      <c r="D68" s="9" t="s">
        <v>1</v>
      </c>
      <c r="E68" s="23" t="s">
        <v>111</v>
      </c>
      <c r="F68" s="14" t="s">
        <v>112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2:27" x14ac:dyDescent="0.4">
      <c r="B69" s="15">
        <v>55</v>
      </c>
      <c r="C69" s="15">
        <v>66107301055</v>
      </c>
      <c r="D69" s="12" t="s">
        <v>0</v>
      </c>
      <c r="E69" s="23" t="s">
        <v>113</v>
      </c>
      <c r="F69" s="14" t="s">
        <v>114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2:27" x14ac:dyDescent="0.4">
      <c r="B70" s="15">
        <v>56</v>
      </c>
      <c r="C70" s="15">
        <v>66107301056</v>
      </c>
      <c r="D70" s="9" t="s">
        <v>1</v>
      </c>
      <c r="E70" s="23" t="s">
        <v>115</v>
      </c>
      <c r="F70" s="14" t="s">
        <v>116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2:27" x14ac:dyDescent="0.4">
      <c r="B71" s="15">
        <v>57</v>
      </c>
      <c r="C71" s="15">
        <v>66107301057</v>
      </c>
      <c r="D71" s="8" t="s">
        <v>0</v>
      </c>
      <c r="E71" s="22" t="s">
        <v>117</v>
      </c>
      <c r="F71" s="14" t="s">
        <v>118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2:27" x14ac:dyDescent="0.4">
      <c r="B72" s="15">
        <v>58</v>
      </c>
      <c r="C72" s="15">
        <v>66107301058</v>
      </c>
      <c r="D72" s="8" t="s">
        <v>0</v>
      </c>
      <c r="E72" s="22" t="s">
        <v>119</v>
      </c>
      <c r="F72" s="14" t="s">
        <v>120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2:27" x14ac:dyDescent="0.4">
      <c r="B73" s="15">
        <v>59</v>
      </c>
      <c r="C73" s="15">
        <v>66107301059</v>
      </c>
      <c r="D73" s="8" t="s">
        <v>1</v>
      </c>
      <c r="E73" s="22" t="s">
        <v>121</v>
      </c>
      <c r="F73" s="14" t="s">
        <v>122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2:27" x14ac:dyDescent="0.4">
      <c r="B74" s="15">
        <v>60</v>
      </c>
      <c r="C74" s="15">
        <v>66107301060</v>
      </c>
      <c r="D74" s="13" t="s">
        <v>0</v>
      </c>
      <c r="E74" s="24" t="s">
        <v>123</v>
      </c>
      <c r="F74" s="14" t="s">
        <v>124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2:27" x14ac:dyDescent="0.4">
      <c r="B75" s="15">
        <v>61</v>
      </c>
      <c r="C75" s="15">
        <v>66107301061</v>
      </c>
      <c r="D75" s="8" t="s">
        <v>0</v>
      </c>
      <c r="E75" s="22" t="s">
        <v>125</v>
      </c>
      <c r="F75" s="14" t="s">
        <v>126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2:27" x14ac:dyDescent="0.4">
      <c r="B76" s="15">
        <v>62</v>
      </c>
      <c r="C76" s="15">
        <v>66107301062</v>
      </c>
      <c r="D76" s="8" t="s">
        <v>0</v>
      </c>
      <c r="E76" s="22" t="s">
        <v>125</v>
      </c>
      <c r="F76" s="14" t="s">
        <v>127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2:27" x14ac:dyDescent="0.4">
      <c r="B77" s="15">
        <v>63</v>
      </c>
      <c r="C77" s="15">
        <v>66107301063</v>
      </c>
      <c r="D77" s="10" t="s">
        <v>0</v>
      </c>
      <c r="E77" s="23" t="s">
        <v>128</v>
      </c>
      <c r="F77" s="14" t="s">
        <v>57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2:27" x14ac:dyDescent="0.4">
      <c r="B78" s="15">
        <v>64</v>
      </c>
      <c r="C78" s="15">
        <v>66107301064</v>
      </c>
      <c r="D78" s="8" t="s">
        <v>0</v>
      </c>
      <c r="E78" s="22" t="s">
        <v>129</v>
      </c>
      <c r="F78" s="14" t="s">
        <v>130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2:27" x14ac:dyDescent="0.4">
      <c r="B79" s="15">
        <v>65</v>
      </c>
      <c r="C79" s="15">
        <v>66107301065</v>
      </c>
      <c r="D79" s="8" t="s">
        <v>0</v>
      </c>
      <c r="E79" s="22" t="s">
        <v>131</v>
      </c>
      <c r="F79" s="14" t="s">
        <v>132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2:27" x14ac:dyDescent="0.4">
      <c r="B80" s="15">
        <v>66</v>
      </c>
      <c r="C80" s="15">
        <v>66107301066</v>
      </c>
      <c r="D80" s="8" t="s">
        <v>0</v>
      </c>
      <c r="E80" s="22" t="s">
        <v>133</v>
      </c>
      <c r="F80" s="14" t="s">
        <v>134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2:27" x14ac:dyDescent="0.4">
      <c r="B81" s="15">
        <v>67</v>
      </c>
      <c r="C81" s="15">
        <v>66107301067</v>
      </c>
      <c r="D81" s="11" t="s">
        <v>0</v>
      </c>
      <c r="E81" s="24" t="s">
        <v>135</v>
      </c>
      <c r="F81" s="14" t="s">
        <v>136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2:27" x14ac:dyDescent="0.4">
      <c r="B82" s="15">
        <v>68</v>
      </c>
      <c r="C82" s="15">
        <v>66107301068</v>
      </c>
      <c r="D82" s="8" t="s">
        <v>0</v>
      </c>
      <c r="E82" s="22" t="s">
        <v>137</v>
      </c>
      <c r="F82" s="14" t="s">
        <v>138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2:27" x14ac:dyDescent="0.4">
      <c r="B83" s="15">
        <v>69</v>
      </c>
      <c r="C83" s="15">
        <v>66107301069</v>
      </c>
      <c r="D83" s="11" t="s">
        <v>0</v>
      </c>
      <c r="E83" s="24" t="s">
        <v>139</v>
      </c>
      <c r="F83" s="14" t="s">
        <v>140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2:27" x14ac:dyDescent="0.4">
      <c r="B84" s="15">
        <v>70</v>
      </c>
      <c r="C84" s="15">
        <v>66107301070</v>
      </c>
      <c r="D84" s="10" t="s">
        <v>0</v>
      </c>
      <c r="E84" s="23" t="s">
        <v>141</v>
      </c>
      <c r="F84" s="14" t="s">
        <v>142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2:27" x14ac:dyDescent="0.4">
      <c r="B85" s="15">
        <v>71</v>
      </c>
      <c r="C85" s="15">
        <v>66107301071</v>
      </c>
      <c r="D85" s="8" t="s">
        <v>0</v>
      </c>
      <c r="E85" s="22" t="s">
        <v>143</v>
      </c>
      <c r="F85" s="14" t="s">
        <v>144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2:27" x14ac:dyDescent="0.4">
      <c r="B86" s="15">
        <v>72</v>
      </c>
      <c r="C86" s="15">
        <v>66107301072</v>
      </c>
      <c r="D86" s="8" t="s">
        <v>0</v>
      </c>
      <c r="E86" s="22" t="s">
        <v>145</v>
      </c>
      <c r="F86" s="14" t="s">
        <v>146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2:27" x14ac:dyDescent="0.4">
      <c r="B87" s="15">
        <v>73</v>
      </c>
      <c r="C87" s="15">
        <v>66107301073</v>
      </c>
      <c r="D87" s="10" t="s">
        <v>0</v>
      </c>
      <c r="E87" s="23" t="s">
        <v>147</v>
      </c>
      <c r="F87" s="14" t="s">
        <v>148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2:27" x14ac:dyDescent="0.4">
      <c r="B88" s="15">
        <v>74</v>
      </c>
      <c r="C88" s="15">
        <v>66107301075</v>
      </c>
      <c r="D88" s="8" t="s">
        <v>0</v>
      </c>
      <c r="E88" s="22" t="s">
        <v>149</v>
      </c>
      <c r="F88" s="14" t="s">
        <v>150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2:27" x14ac:dyDescent="0.4">
      <c r="B89" s="15">
        <v>75</v>
      </c>
      <c r="C89" s="15">
        <v>66107301076</v>
      </c>
      <c r="D89" s="8" t="s">
        <v>0</v>
      </c>
      <c r="E89" s="22" t="s">
        <v>149</v>
      </c>
      <c r="F89" s="14" t="s">
        <v>151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2:27" x14ac:dyDescent="0.4">
      <c r="B90" s="15">
        <v>76</v>
      </c>
      <c r="C90" s="15">
        <v>66107301077</v>
      </c>
      <c r="D90" s="8" t="s">
        <v>0</v>
      </c>
      <c r="E90" s="22" t="s">
        <v>152</v>
      </c>
      <c r="F90" s="14" t="s">
        <v>153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2:27" x14ac:dyDescent="0.4">
      <c r="B91" s="15">
        <v>77</v>
      </c>
      <c r="C91" s="15">
        <v>66107301078</v>
      </c>
      <c r="D91" s="8" t="s">
        <v>1</v>
      </c>
      <c r="E91" s="22" t="s">
        <v>154</v>
      </c>
      <c r="F91" s="14" t="s">
        <v>155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2:27" x14ac:dyDescent="0.4">
      <c r="B92" s="15">
        <v>78</v>
      </c>
      <c r="C92" s="15">
        <v>66107301079</v>
      </c>
      <c r="D92" s="8" t="s">
        <v>0</v>
      </c>
      <c r="E92" s="22" t="s">
        <v>156</v>
      </c>
      <c r="F92" s="14" t="s">
        <v>157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2:27" x14ac:dyDescent="0.4">
      <c r="B93" s="15">
        <v>79</v>
      </c>
      <c r="C93" s="15">
        <v>66107301080</v>
      </c>
      <c r="D93" s="10" t="s">
        <v>0</v>
      </c>
      <c r="E93" s="23" t="s">
        <v>158</v>
      </c>
      <c r="F93" s="14" t="s">
        <v>159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2:27" x14ac:dyDescent="0.4">
      <c r="B94" s="15">
        <v>80</v>
      </c>
      <c r="C94" s="15">
        <v>66107301081</v>
      </c>
      <c r="D94" s="8" t="s">
        <v>0</v>
      </c>
      <c r="E94" s="22" t="s">
        <v>160</v>
      </c>
      <c r="F94" s="14" t="s">
        <v>161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2:27" x14ac:dyDescent="0.4">
      <c r="B95" s="15">
        <v>81</v>
      </c>
      <c r="C95" s="15">
        <v>66107301082</v>
      </c>
      <c r="D95" s="8" t="s">
        <v>0</v>
      </c>
      <c r="E95" s="22" t="s">
        <v>162</v>
      </c>
      <c r="F95" s="14" t="s">
        <v>163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2:27" s="44" customFormat="1" ht="21" customHeight="1" x14ac:dyDescent="0.4">
      <c r="F96" s="85" t="s">
        <v>383</v>
      </c>
      <c r="G96" s="30">
        <f t="shared" ref="G96:Z96" si="0">MAX(G15:G95)</f>
        <v>30</v>
      </c>
      <c r="H96" s="30">
        <f t="shared" si="0"/>
        <v>15</v>
      </c>
      <c r="I96" s="30">
        <f t="shared" si="0"/>
        <v>40</v>
      </c>
      <c r="J96" s="30">
        <f t="shared" si="0"/>
        <v>25</v>
      </c>
      <c r="K96" s="30">
        <f t="shared" si="0"/>
        <v>40</v>
      </c>
      <c r="L96" s="30">
        <f t="shared" si="0"/>
        <v>20</v>
      </c>
      <c r="M96" s="30">
        <f t="shared" si="0"/>
        <v>40</v>
      </c>
      <c r="N96" s="30">
        <f t="shared" si="0"/>
        <v>20</v>
      </c>
      <c r="O96" s="30">
        <f t="shared" si="0"/>
        <v>40</v>
      </c>
      <c r="P96" s="30">
        <f t="shared" si="0"/>
        <v>20</v>
      </c>
      <c r="Q96" s="30">
        <f t="shared" si="0"/>
        <v>200</v>
      </c>
      <c r="R96" s="30">
        <f t="shared" si="0"/>
        <v>40</v>
      </c>
      <c r="S96" s="30">
        <f t="shared" si="0"/>
        <v>50</v>
      </c>
      <c r="T96" s="30">
        <f t="shared" si="0"/>
        <v>40</v>
      </c>
      <c r="U96" s="30">
        <f t="shared" si="0"/>
        <v>25</v>
      </c>
      <c r="V96" s="30">
        <f t="shared" si="0"/>
        <v>40</v>
      </c>
      <c r="W96" s="30">
        <f t="shared" si="0"/>
        <v>25</v>
      </c>
      <c r="X96" s="30">
        <f t="shared" si="0"/>
        <v>100</v>
      </c>
      <c r="Y96" s="30">
        <f t="shared" si="0"/>
        <v>300</v>
      </c>
      <c r="Z96" s="30">
        <f t="shared" si="0"/>
        <v>100</v>
      </c>
      <c r="AA96" s="88"/>
    </row>
    <row r="97" spans="2:27" s="44" customFormat="1" ht="21" customHeight="1" x14ac:dyDescent="0.4">
      <c r="F97" s="85" t="s">
        <v>340</v>
      </c>
      <c r="G97" s="30">
        <f t="shared" ref="G97:Z97" si="1">MIN(G15:G95)</f>
        <v>30</v>
      </c>
      <c r="H97" s="30">
        <f t="shared" si="1"/>
        <v>15</v>
      </c>
      <c r="I97" s="30">
        <f t="shared" si="1"/>
        <v>40</v>
      </c>
      <c r="J97" s="30">
        <f t="shared" si="1"/>
        <v>25</v>
      </c>
      <c r="K97" s="30">
        <f t="shared" si="1"/>
        <v>40</v>
      </c>
      <c r="L97" s="30">
        <f t="shared" si="1"/>
        <v>20</v>
      </c>
      <c r="M97" s="30">
        <f t="shared" si="1"/>
        <v>40</v>
      </c>
      <c r="N97" s="30">
        <f t="shared" si="1"/>
        <v>20</v>
      </c>
      <c r="O97" s="30">
        <f t="shared" si="1"/>
        <v>40</v>
      </c>
      <c r="P97" s="30">
        <f t="shared" si="1"/>
        <v>20</v>
      </c>
      <c r="Q97" s="30">
        <f t="shared" si="1"/>
        <v>200</v>
      </c>
      <c r="R97" s="30">
        <f t="shared" si="1"/>
        <v>40</v>
      </c>
      <c r="S97" s="30">
        <f t="shared" si="1"/>
        <v>50</v>
      </c>
      <c r="T97" s="30">
        <f t="shared" si="1"/>
        <v>40</v>
      </c>
      <c r="U97" s="30">
        <f t="shared" si="1"/>
        <v>25</v>
      </c>
      <c r="V97" s="30">
        <f t="shared" si="1"/>
        <v>40</v>
      </c>
      <c r="W97" s="30">
        <f t="shared" si="1"/>
        <v>25</v>
      </c>
      <c r="X97" s="30">
        <f t="shared" si="1"/>
        <v>100</v>
      </c>
      <c r="Y97" s="30">
        <f t="shared" si="1"/>
        <v>300</v>
      </c>
      <c r="Z97" s="30">
        <f t="shared" si="1"/>
        <v>100</v>
      </c>
      <c r="AA97" s="88"/>
    </row>
    <row r="98" spans="2:27" s="44" customFormat="1" ht="21" customHeight="1" x14ac:dyDescent="0.4">
      <c r="F98" s="87" t="s">
        <v>342</v>
      </c>
      <c r="G98" s="30">
        <f t="shared" ref="G98:Z98" si="2">AVERAGE(G15:G95)</f>
        <v>30</v>
      </c>
      <c r="H98" s="30">
        <f t="shared" si="2"/>
        <v>15</v>
      </c>
      <c r="I98" s="30">
        <f t="shared" si="2"/>
        <v>40</v>
      </c>
      <c r="J98" s="30">
        <f t="shared" si="2"/>
        <v>25</v>
      </c>
      <c r="K98" s="30">
        <f t="shared" si="2"/>
        <v>40</v>
      </c>
      <c r="L98" s="30">
        <f t="shared" si="2"/>
        <v>20</v>
      </c>
      <c r="M98" s="30">
        <f t="shared" si="2"/>
        <v>40</v>
      </c>
      <c r="N98" s="30">
        <f t="shared" si="2"/>
        <v>20</v>
      </c>
      <c r="O98" s="30">
        <f t="shared" si="2"/>
        <v>40</v>
      </c>
      <c r="P98" s="30">
        <f t="shared" si="2"/>
        <v>20</v>
      </c>
      <c r="Q98" s="30">
        <f t="shared" si="2"/>
        <v>200</v>
      </c>
      <c r="R98" s="30">
        <f t="shared" si="2"/>
        <v>40</v>
      </c>
      <c r="S98" s="30">
        <f t="shared" si="2"/>
        <v>50</v>
      </c>
      <c r="T98" s="30">
        <f t="shared" si="2"/>
        <v>40</v>
      </c>
      <c r="U98" s="30">
        <f t="shared" si="2"/>
        <v>25</v>
      </c>
      <c r="V98" s="30">
        <f t="shared" si="2"/>
        <v>40</v>
      </c>
      <c r="W98" s="30">
        <f t="shared" si="2"/>
        <v>25</v>
      </c>
      <c r="X98" s="30">
        <f t="shared" si="2"/>
        <v>100</v>
      </c>
      <c r="Y98" s="30">
        <f t="shared" si="2"/>
        <v>300</v>
      </c>
      <c r="Z98" s="30">
        <f t="shared" si="2"/>
        <v>100</v>
      </c>
      <c r="AA98" s="88"/>
    </row>
    <row r="99" spans="2:27" s="44" customFormat="1" ht="21" customHeight="1" x14ac:dyDescent="0.4">
      <c r="B99" s="48"/>
      <c r="D99" s="48"/>
      <c r="F99" s="87" t="s">
        <v>344</v>
      </c>
      <c r="G99" s="30" t="e">
        <f t="shared" ref="G99:Z99" si="3">STDEV(G15:G95)</f>
        <v>#DIV/0!</v>
      </c>
      <c r="H99" s="30" t="e">
        <f t="shared" si="3"/>
        <v>#DIV/0!</v>
      </c>
      <c r="I99" s="30" t="e">
        <f t="shared" si="3"/>
        <v>#DIV/0!</v>
      </c>
      <c r="J99" s="30" t="e">
        <f t="shared" si="3"/>
        <v>#DIV/0!</v>
      </c>
      <c r="K99" s="30" t="e">
        <f t="shared" si="3"/>
        <v>#DIV/0!</v>
      </c>
      <c r="L99" s="30" t="e">
        <f t="shared" si="3"/>
        <v>#DIV/0!</v>
      </c>
      <c r="M99" s="30" t="e">
        <f t="shared" si="3"/>
        <v>#DIV/0!</v>
      </c>
      <c r="N99" s="30" t="e">
        <f t="shared" si="3"/>
        <v>#DIV/0!</v>
      </c>
      <c r="O99" s="30" t="e">
        <f t="shared" si="3"/>
        <v>#DIV/0!</v>
      </c>
      <c r="P99" s="30" t="e">
        <f t="shared" si="3"/>
        <v>#DIV/0!</v>
      </c>
      <c r="Q99" s="30" t="e">
        <f t="shared" si="3"/>
        <v>#DIV/0!</v>
      </c>
      <c r="R99" s="30" t="e">
        <f t="shared" si="3"/>
        <v>#DIV/0!</v>
      </c>
      <c r="S99" s="30" t="e">
        <f t="shared" si="3"/>
        <v>#DIV/0!</v>
      </c>
      <c r="T99" s="30" t="e">
        <f t="shared" si="3"/>
        <v>#DIV/0!</v>
      </c>
      <c r="U99" s="30" t="e">
        <f t="shared" si="3"/>
        <v>#DIV/0!</v>
      </c>
      <c r="V99" s="30" t="e">
        <f t="shared" si="3"/>
        <v>#DIV/0!</v>
      </c>
      <c r="W99" s="30" t="e">
        <f t="shared" si="3"/>
        <v>#DIV/0!</v>
      </c>
      <c r="X99" s="30" t="e">
        <f t="shared" si="3"/>
        <v>#DIV/0!</v>
      </c>
      <c r="Y99" s="30" t="e">
        <f t="shared" si="3"/>
        <v>#DIV/0!</v>
      </c>
      <c r="Z99" s="30" t="e">
        <f t="shared" si="3"/>
        <v>#DIV/0!</v>
      </c>
      <c r="AA99" s="88"/>
    </row>
    <row r="100" spans="2:27" s="44" customFormat="1" ht="21" customHeight="1" x14ac:dyDescent="0.4">
      <c r="D100" s="48"/>
      <c r="F100" s="185" t="s">
        <v>345</v>
      </c>
      <c r="G100" s="186"/>
      <c r="H100" s="186"/>
      <c r="I100" s="186"/>
      <c r="J100" s="186"/>
      <c r="K100" s="187"/>
      <c r="L100" s="188" t="s">
        <v>358</v>
      </c>
      <c r="M100" s="189"/>
      <c r="N100" s="189"/>
      <c r="O100" s="189"/>
      <c r="P100" s="189"/>
      <c r="Q100" s="190"/>
      <c r="R100" s="43"/>
      <c r="U100" s="89"/>
    </row>
    <row r="101" spans="2:27" s="44" customFormat="1" ht="21" customHeight="1" x14ac:dyDescent="0.4">
      <c r="B101" s="90"/>
      <c r="F101" s="43" t="s">
        <v>346</v>
      </c>
      <c r="H101" s="45" t="s">
        <v>347</v>
      </c>
      <c r="J101" s="91" t="s">
        <v>348</v>
      </c>
      <c r="K101" s="89"/>
      <c r="L101" s="176" t="s">
        <v>359</v>
      </c>
      <c r="M101" s="176"/>
      <c r="N101" s="176" t="s">
        <v>360</v>
      </c>
      <c r="O101" s="176"/>
      <c r="P101" s="176" t="s">
        <v>361</v>
      </c>
      <c r="Q101" s="176"/>
      <c r="R101" s="92"/>
      <c r="U101" s="89"/>
    </row>
    <row r="102" spans="2:27" s="44" customFormat="1" ht="21" customHeight="1" x14ac:dyDescent="0.4">
      <c r="C102" s="6"/>
      <c r="F102" s="43" t="s">
        <v>346</v>
      </c>
      <c r="H102" s="45" t="s">
        <v>347</v>
      </c>
      <c r="I102" s="48"/>
      <c r="J102" s="91" t="s">
        <v>349</v>
      </c>
      <c r="K102" s="89"/>
      <c r="L102" s="176" t="s">
        <v>362</v>
      </c>
      <c r="M102" s="176"/>
      <c r="N102" s="177"/>
      <c r="O102" s="178"/>
      <c r="P102" s="93"/>
      <c r="Q102" s="88"/>
      <c r="R102" s="43"/>
      <c r="U102" s="89"/>
    </row>
    <row r="103" spans="2:27" s="44" customFormat="1" ht="21" customHeight="1" x14ac:dyDescent="0.4">
      <c r="F103" s="43" t="s">
        <v>346</v>
      </c>
      <c r="H103" s="45" t="s">
        <v>347</v>
      </c>
      <c r="I103" s="48"/>
      <c r="J103" s="91" t="s">
        <v>350</v>
      </c>
      <c r="K103" s="89"/>
      <c r="L103" s="176" t="s">
        <v>364</v>
      </c>
      <c r="M103" s="176"/>
      <c r="N103" s="177"/>
      <c r="O103" s="178"/>
      <c r="P103" s="93"/>
      <c r="Q103" s="88"/>
      <c r="R103" s="43"/>
      <c r="U103" s="89"/>
    </row>
    <row r="104" spans="2:27" s="44" customFormat="1" ht="21" customHeight="1" x14ac:dyDescent="0.4">
      <c r="F104" s="43" t="s">
        <v>346</v>
      </c>
      <c r="H104" s="45" t="s">
        <v>347</v>
      </c>
      <c r="I104" s="48"/>
      <c r="J104" s="91" t="s">
        <v>352</v>
      </c>
      <c r="K104" s="89"/>
      <c r="L104" s="176" t="s">
        <v>366</v>
      </c>
      <c r="M104" s="176"/>
      <c r="N104" s="177"/>
      <c r="O104" s="178"/>
      <c r="P104" s="93"/>
      <c r="Q104" s="94"/>
      <c r="R104" s="95"/>
      <c r="S104" s="96"/>
      <c r="T104" s="96"/>
      <c r="U104" s="97"/>
    </row>
    <row r="105" spans="2:27" s="44" customFormat="1" ht="21" customHeight="1" x14ac:dyDescent="0.4">
      <c r="F105" s="43" t="s">
        <v>346</v>
      </c>
      <c r="H105" s="45" t="s">
        <v>347</v>
      </c>
      <c r="I105" s="48"/>
      <c r="J105" s="91" t="s">
        <v>354</v>
      </c>
      <c r="K105" s="89"/>
      <c r="L105" s="176" t="s">
        <v>368</v>
      </c>
      <c r="M105" s="176"/>
      <c r="N105" s="177"/>
      <c r="O105" s="178"/>
      <c r="P105" s="93"/>
      <c r="Q105" s="94"/>
      <c r="R105" s="139" t="s">
        <v>339</v>
      </c>
      <c r="S105" s="140"/>
      <c r="T105" s="140"/>
      <c r="U105" s="141"/>
    </row>
    <row r="106" spans="2:27" s="44" customFormat="1" ht="21" customHeight="1" x14ac:dyDescent="0.4">
      <c r="F106" s="43" t="s">
        <v>346</v>
      </c>
      <c r="H106" s="45" t="s">
        <v>347</v>
      </c>
      <c r="I106" s="48"/>
      <c r="J106" s="91" t="s">
        <v>356</v>
      </c>
      <c r="K106" s="89"/>
      <c r="L106" s="176" t="s">
        <v>370</v>
      </c>
      <c r="M106" s="176"/>
      <c r="N106" s="177"/>
      <c r="O106" s="178"/>
      <c r="P106" s="93"/>
      <c r="Q106" s="94"/>
      <c r="R106" s="139" t="s">
        <v>384</v>
      </c>
      <c r="S106" s="140"/>
      <c r="T106" s="140"/>
      <c r="U106" s="141"/>
    </row>
    <row r="107" spans="2:27" s="44" customFormat="1" ht="21" customHeight="1" x14ac:dyDescent="0.4">
      <c r="F107" s="43" t="s">
        <v>346</v>
      </c>
      <c r="H107" s="45" t="s">
        <v>347</v>
      </c>
      <c r="J107" s="91" t="s">
        <v>357</v>
      </c>
      <c r="K107" s="89"/>
      <c r="L107" s="176" t="s">
        <v>372</v>
      </c>
      <c r="M107" s="176"/>
      <c r="N107" s="177"/>
      <c r="O107" s="178"/>
      <c r="P107" s="93"/>
      <c r="Q107" s="94"/>
      <c r="R107" s="127" t="s">
        <v>385</v>
      </c>
      <c r="S107" s="128"/>
      <c r="T107" s="128"/>
      <c r="U107" s="129"/>
    </row>
    <row r="108" spans="2:27" s="44" customFormat="1" ht="21" customHeight="1" x14ac:dyDescent="0.4">
      <c r="B108" s="90"/>
      <c r="F108" s="98"/>
      <c r="G108" s="99"/>
      <c r="H108" s="99"/>
      <c r="I108" s="99"/>
      <c r="J108" s="99"/>
      <c r="K108" s="100"/>
      <c r="L108" s="176" t="s">
        <v>373</v>
      </c>
      <c r="M108" s="176"/>
      <c r="N108" s="177"/>
      <c r="O108" s="178"/>
      <c r="P108" s="93"/>
      <c r="Q108" s="94"/>
      <c r="R108" s="179" t="s">
        <v>355</v>
      </c>
      <c r="S108" s="180"/>
      <c r="T108" s="180"/>
      <c r="U108" s="181"/>
    </row>
    <row r="109" spans="2:27" s="44" customFormat="1" ht="21" customHeight="1" x14ac:dyDescent="0.4">
      <c r="B109" s="90"/>
      <c r="F109" s="90"/>
      <c r="L109" s="48"/>
      <c r="M109" s="48"/>
      <c r="N109" s="48"/>
      <c r="O109" s="48"/>
      <c r="P109" s="48"/>
      <c r="R109" s="48"/>
      <c r="S109" s="48"/>
      <c r="T109" s="48"/>
      <c r="U109" s="48"/>
    </row>
    <row r="110" spans="2:27" s="7" customFormat="1" ht="21.75" customHeight="1" x14ac:dyDescent="0.4">
      <c r="B110" s="29"/>
      <c r="C110" s="101"/>
      <c r="D110" s="84"/>
      <c r="E110" s="102"/>
      <c r="F110" s="44"/>
      <c r="G110" s="182" t="s">
        <v>386</v>
      </c>
      <c r="H110" s="182"/>
      <c r="I110" s="182"/>
      <c r="J110" s="182"/>
      <c r="K110" s="44"/>
      <c r="L110" s="44"/>
      <c r="M110" s="183" t="s">
        <v>387</v>
      </c>
      <c r="N110" s="183"/>
      <c r="O110" s="183"/>
      <c r="P110" s="183"/>
      <c r="Q110" s="44"/>
      <c r="R110" s="184" t="s">
        <v>388</v>
      </c>
      <c r="S110" s="184"/>
      <c r="T110" s="184"/>
      <c r="U110" s="184"/>
    </row>
    <row r="111" spans="2:27" s="7" customFormat="1" ht="21.75" customHeight="1" x14ac:dyDescent="0.4">
      <c r="B111" s="29"/>
      <c r="C111" s="101"/>
      <c r="D111" s="84"/>
      <c r="E111" s="102"/>
      <c r="F111" s="44"/>
      <c r="G111" s="103">
        <v>0</v>
      </c>
      <c r="H111" s="103" t="s">
        <v>389</v>
      </c>
      <c r="I111" s="103">
        <v>49.99</v>
      </c>
      <c r="J111" s="103"/>
      <c r="K111" s="44"/>
      <c r="L111" s="44"/>
      <c r="M111" s="104">
        <v>0</v>
      </c>
      <c r="N111" s="104" t="s">
        <v>389</v>
      </c>
      <c r="O111" s="104">
        <v>49.99</v>
      </c>
      <c r="P111" s="104"/>
      <c r="Q111" s="44"/>
      <c r="R111" s="105">
        <v>0</v>
      </c>
      <c r="S111" s="105" t="s">
        <v>389</v>
      </c>
      <c r="T111" s="105">
        <v>54.99</v>
      </c>
      <c r="U111" s="105"/>
    </row>
    <row r="112" spans="2:27" s="7" customFormat="1" ht="21.75" customHeight="1" x14ac:dyDescent="0.4">
      <c r="B112" s="29"/>
      <c r="C112" s="106"/>
      <c r="D112" s="107"/>
      <c r="E112" s="108"/>
      <c r="F112" s="44"/>
      <c r="G112" s="103">
        <v>50</v>
      </c>
      <c r="H112" s="103" t="s">
        <v>373</v>
      </c>
      <c r="I112" s="109">
        <v>54.99</v>
      </c>
      <c r="J112" s="110"/>
      <c r="K112" s="44"/>
      <c r="L112" s="44"/>
      <c r="M112" s="104">
        <v>50</v>
      </c>
      <c r="N112" s="104" t="s">
        <v>373</v>
      </c>
      <c r="O112" s="111">
        <v>54.99</v>
      </c>
      <c r="P112" s="112"/>
      <c r="Q112" s="44"/>
      <c r="R112" s="113">
        <v>55</v>
      </c>
      <c r="S112" s="113" t="s">
        <v>373</v>
      </c>
      <c r="T112" s="114">
        <v>59.99</v>
      </c>
      <c r="U112" s="115"/>
    </row>
    <row r="113" spans="2:23" s="7" customFormat="1" ht="25.5" customHeight="1" x14ac:dyDescent="0.4">
      <c r="B113" s="116"/>
      <c r="C113" s="116"/>
      <c r="D113" s="116"/>
      <c r="F113" s="44"/>
      <c r="G113" s="103">
        <v>55</v>
      </c>
      <c r="H113" s="103" t="s">
        <v>372</v>
      </c>
      <c r="I113" s="109">
        <v>59.99</v>
      </c>
      <c r="J113" s="110"/>
      <c r="K113" s="44"/>
      <c r="M113" s="104">
        <v>55</v>
      </c>
      <c r="N113" s="104" t="s">
        <v>372</v>
      </c>
      <c r="O113" s="111">
        <v>59.99</v>
      </c>
      <c r="P113" s="112"/>
      <c r="Q113" s="44"/>
      <c r="R113" s="113">
        <v>60</v>
      </c>
      <c r="S113" s="113" t="s">
        <v>372</v>
      </c>
      <c r="T113" s="114">
        <v>64.989999999999995</v>
      </c>
      <c r="U113" s="115"/>
    </row>
    <row r="114" spans="2:23" s="44" customFormat="1" ht="22" customHeight="1" x14ac:dyDescent="0.4">
      <c r="G114" s="103">
        <v>60</v>
      </c>
      <c r="H114" s="103" t="s">
        <v>370</v>
      </c>
      <c r="I114" s="109">
        <v>64.989999999999995</v>
      </c>
      <c r="J114" s="110"/>
      <c r="M114" s="104">
        <v>60</v>
      </c>
      <c r="N114" s="104" t="s">
        <v>370</v>
      </c>
      <c r="O114" s="111">
        <v>64.989999999999995</v>
      </c>
      <c r="P114" s="112"/>
      <c r="R114" s="113">
        <v>65</v>
      </c>
      <c r="S114" s="113" t="s">
        <v>370</v>
      </c>
      <c r="T114" s="114">
        <v>69.989999999999995</v>
      </c>
      <c r="U114" s="115"/>
    </row>
    <row r="115" spans="2:23" s="44" customFormat="1" ht="22" customHeight="1" x14ac:dyDescent="0.4">
      <c r="G115" s="103">
        <v>65</v>
      </c>
      <c r="H115" s="103" t="s">
        <v>368</v>
      </c>
      <c r="I115" s="109">
        <v>69.989999999999995</v>
      </c>
      <c r="J115" s="110"/>
      <c r="M115" s="104">
        <v>65</v>
      </c>
      <c r="N115" s="104" t="s">
        <v>368</v>
      </c>
      <c r="O115" s="111">
        <v>69.989999999999995</v>
      </c>
      <c r="P115" s="112"/>
      <c r="R115" s="113">
        <v>70</v>
      </c>
      <c r="S115" s="113" t="s">
        <v>368</v>
      </c>
      <c r="T115" s="114">
        <v>74.989999999999995</v>
      </c>
      <c r="U115" s="115"/>
    </row>
    <row r="116" spans="2:23" s="44" customFormat="1" ht="22" customHeight="1" x14ac:dyDescent="0.4">
      <c r="G116" s="103">
        <v>70</v>
      </c>
      <c r="H116" s="103" t="s">
        <v>366</v>
      </c>
      <c r="I116" s="109">
        <v>74.989999999999995</v>
      </c>
      <c r="J116" s="110"/>
      <c r="M116" s="104">
        <v>70</v>
      </c>
      <c r="N116" s="104" t="s">
        <v>366</v>
      </c>
      <c r="O116" s="111">
        <v>74.989999999999995</v>
      </c>
      <c r="P116" s="112"/>
      <c r="R116" s="113">
        <v>75</v>
      </c>
      <c r="S116" s="113" t="s">
        <v>366</v>
      </c>
      <c r="T116" s="114">
        <v>79.989999999999995</v>
      </c>
      <c r="U116" s="115"/>
    </row>
    <row r="117" spans="2:23" s="44" customFormat="1" ht="22" customHeight="1" x14ac:dyDescent="0.4">
      <c r="B117" s="48"/>
      <c r="D117" s="48"/>
      <c r="G117" s="103">
        <v>75</v>
      </c>
      <c r="H117" s="103" t="s">
        <v>364</v>
      </c>
      <c r="I117" s="109">
        <v>79.989999999999995</v>
      </c>
      <c r="J117" s="110"/>
      <c r="M117" s="104">
        <v>75</v>
      </c>
      <c r="N117" s="104" t="s">
        <v>364</v>
      </c>
      <c r="O117" s="111">
        <v>79.989999999999995</v>
      </c>
      <c r="P117" s="112"/>
      <c r="Q117" s="52"/>
      <c r="R117" s="113">
        <v>80</v>
      </c>
      <c r="S117" s="113" t="s">
        <v>364</v>
      </c>
      <c r="T117" s="114">
        <v>84.99</v>
      </c>
      <c r="U117" s="115"/>
      <c r="V117" s="90"/>
    </row>
    <row r="118" spans="2:23" s="44" customFormat="1" ht="22" customHeight="1" x14ac:dyDescent="0.4">
      <c r="B118" s="90"/>
      <c r="D118" s="48"/>
      <c r="G118" s="103">
        <v>80</v>
      </c>
      <c r="H118" s="103" t="s">
        <v>362</v>
      </c>
      <c r="I118" s="109">
        <v>100</v>
      </c>
      <c r="J118" s="110"/>
      <c r="M118" s="104">
        <v>80</v>
      </c>
      <c r="N118" s="104" t="s">
        <v>362</v>
      </c>
      <c r="O118" s="111">
        <v>100</v>
      </c>
      <c r="P118" s="112"/>
      <c r="Q118" s="117"/>
      <c r="R118" s="113">
        <v>85</v>
      </c>
      <c r="S118" s="113" t="s">
        <v>362</v>
      </c>
      <c r="T118" s="114">
        <v>100</v>
      </c>
      <c r="U118" s="115"/>
      <c r="V118" s="90"/>
      <c r="W118" s="48"/>
    </row>
    <row r="119" spans="2:23" s="44" customFormat="1" ht="22" customHeight="1" x14ac:dyDescent="0.4">
      <c r="C119" s="90"/>
      <c r="D119" s="90"/>
      <c r="E119" s="90"/>
      <c r="F119" s="90"/>
      <c r="G119" s="48"/>
      <c r="H119" s="48"/>
    </row>
    <row r="120" spans="2:23" s="44" customFormat="1" ht="22" customHeight="1" x14ac:dyDescent="0.4">
      <c r="C120" s="52"/>
      <c r="D120" s="52"/>
      <c r="E120" s="52"/>
      <c r="F120" s="52"/>
      <c r="G120" s="140"/>
      <c r="H120" s="140"/>
    </row>
  </sheetData>
  <mergeCells count="62">
    <mergeCell ref="Y10:Y14"/>
    <mergeCell ref="R11:W11"/>
    <mergeCell ref="X11:X12"/>
    <mergeCell ref="G12:J12"/>
    <mergeCell ref="K12:L12"/>
    <mergeCell ref="M12:N12"/>
    <mergeCell ref="O12:P12"/>
    <mergeCell ref="R12:S12"/>
    <mergeCell ref="T12:U12"/>
    <mergeCell ref="V12:W12"/>
    <mergeCell ref="B10:B14"/>
    <mergeCell ref="C10:C14"/>
    <mergeCell ref="D10:F14"/>
    <mergeCell ref="G10:Q10"/>
    <mergeCell ref="R10:X10"/>
    <mergeCell ref="G13:H13"/>
    <mergeCell ref="I13:J13"/>
    <mergeCell ref="K13:L13"/>
    <mergeCell ref="M13:N13"/>
    <mergeCell ref="O13:P13"/>
    <mergeCell ref="R13:S13"/>
    <mergeCell ref="T13:U13"/>
    <mergeCell ref="V13:W13"/>
    <mergeCell ref="G11:L11"/>
    <mergeCell ref="M11:P11"/>
    <mergeCell ref="Q11:Q12"/>
    <mergeCell ref="B4:I4"/>
    <mergeCell ref="B5:I5"/>
    <mergeCell ref="B6:I6"/>
    <mergeCell ref="B7:I7"/>
    <mergeCell ref="B8:I8"/>
    <mergeCell ref="F100:K100"/>
    <mergeCell ref="L100:Q100"/>
    <mergeCell ref="L102:M102"/>
    <mergeCell ref="N102:O102"/>
    <mergeCell ref="L103:M103"/>
    <mergeCell ref="N103:O103"/>
    <mergeCell ref="L101:M101"/>
    <mergeCell ref="N101:O101"/>
    <mergeCell ref="P101:Q101"/>
    <mergeCell ref="R110:U110"/>
    <mergeCell ref="L104:M104"/>
    <mergeCell ref="N104:O104"/>
    <mergeCell ref="L105:M105"/>
    <mergeCell ref="N105:O105"/>
    <mergeCell ref="R105:U105"/>
    <mergeCell ref="Z10:Z14"/>
    <mergeCell ref="AA10:AA14"/>
    <mergeCell ref="Q13:Q14"/>
    <mergeCell ref="X13:X14"/>
    <mergeCell ref="G120:H120"/>
    <mergeCell ref="L107:M107"/>
    <mergeCell ref="N107:O107"/>
    <mergeCell ref="R107:U107"/>
    <mergeCell ref="L108:M108"/>
    <mergeCell ref="N108:O108"/>
    <mergeCell ref="R108:U108"/>
    <mergeCell ref="L106:M106"/>
    <mergeCell ref="N106:O106"/>
    <mergeCell ref="R106:U106"/>
    <mergeCell ref="G110:J110"/>
    <mergeCell ref="M110:P110"/>
  </mergeCells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I99"/>
  <sheetViews>
    <sheetView zoomScale="70" zoomScaleNormal="70" workbookViewId="0">
      <selection activeCell="K99" sqref="K99"/>
    </sheetView>
  </sheetViews>
  <sheetFormatPr baseColWidth="10" defaultColWidth="9.19921875" defaultRowHeight="24" x14ac:dyDescent="0.4"/>
  <cols>
    <col min="1" max="1" width="9.19921875" style="1"/>
    <col min="2" max="2" width="11.19921875" style="1" customWidth="1"/>
    <col min="3" max="3" width="13.796875" style="1" bestFit="1" customWidth="1"/>
    <col min="4" max="4" width="7.796875" style="1" bestFit="1" customWidth="1"/>
    <col min="5" max="5" width="13" style="1" bestFit="1" customWidth="1"/>
    <col min="6" max="6" width="14" style="1" customWidth="1"/>
    <col min="7" max="29" width="12.796875" style="1" customWidth="1"/>
    <col min="30" max="16384" width="9.19921875" style="1"/>
  </cols>
  <sheetData>
    <row r="2" spans="2:35" s="7" customFormat="1" ht="21" customHeight="1" x14ac:dyDescent="0.4"/>
    <row r="3" spans="2:35" s="7" customFormat="1" ht="21" customHeight="1" x14ac:dyDescent="0.4"/>
    <row r="4" spans="2:35" s="7" customFormat="1" ht="21" customHeight="1" x14ac:dyDescent="0.4"/>
    <row r="5" spans="2:35" s="7" customFormat="1" ht="21" customHeight="1" x14ac:dyDescent="0.4">
      <c r="B5" s="160" t="s">
        <v>4</v>
      </c>
      <c r="C5" s="160"/>
      <c r="D5" s="160"/>
      <c r="E5" s="160"/>
      <c r="F5" s="160"/>
      <c r="G5" s="160"/>
      <c r="H5" s="160"/>
      <c r="I5" s="160"/>
    </row>
    <row r="6" spans="2:35" s="7" customFormat="1" ht="21" customHeight="1" x14ac:dyDescent="0.4">
      <c r="B6" s="160" t="s">
        <v>419</v>
      </c>
      <c r="C6" s="160"/>
      <c r="D6" s="160"/>
      <c r="E6" s="160"/>
      <c r="F6" s="160"/>
      <c r="G6" s="160"/>
      <c r="H6" s="160"/>
      <c r="I6" s="160"/>
    </row>
    <row r="7" spans="2:35" s="7" customFormat="1" ht="21" customHeight="1" x14ac:dyDescent="0.4">
      <c r="B7" s="140" t="s">
        <v>407</v>
      </c>
      <c r="C7" s="140"/>
      <c r="D7" s="140"/>
      <c r="E7" s="140"/>
      <c r="F7" s="140"/>
      <c r="G7" s="140"/>
      <c r="H7" s="140"/>
      <c r="I7" s="140"/>
    </row>
    <row r="8" spans="2:35" s="7" customFormat="1" ht="21" customHeight="1" x14ac:dyDescent="0.4">
      <c r="B8" s="140" t="s">
        <v>405</v>
      </c>
      <c r="C8" s="140"/>
      <c r="D8" s="140"/>
      <c r="E8" s="140"/>
      <c r="F8" s="140"/>
      <c r="G8" s="140"/>
      <c r="H8" s="140"/>
      <c r="I8" s="140"/>
    </row>
    <row r="9" spans="2:35" s="7" customFormat="1" ht="21" customHeight="1" x14ac:dyDescent="0.4">
      <c r="B9" s="140" t="s">
        <v>6</v>
      </c>
      <c r="C9" s="140"/>
      <c r="D9" s="140"/>
      <c r="E9" s="140"/>
      <c r="F9" s="140"/>
      <c r="G9" s="140"/>
      <c r="H9" s="140"/>
      <c r="I9" s="140"/>
    </row>
    <row r="10" spans="2:35" s="7" customFormat="1" ht="21" customHeight="1" x14ac:dyDescent="0.4">
      <c r="B10" s="29"/>
      <c r="C10" s="29"/>
      <c r="D10" s="29"/>
      <c r="E10" s="29"/>
      <c r="F10" s="29"/>
      <c r="G10" s="29"/>
      <c r="H10" s="29"/>
      <c r="I10" s="29"/>
    </row>
    <row r="11" spans="2:35" s="7" customFormat="1" ht="21" customHeight="1" x14ac:dyDescent="0.4">
      <c r="B11" s="216" t="s">
        <v>381</v>
      </c>
      <c r="C11" s="216" t="s">
        <v>3</v>
      </c>
      <c r="D11" s="216" t="s">
        <v>330</v>
      </c>
      <c r="E11" s="216"/>
      <c r="F11" s="216"/>
      <c r="G11" s="217" t="s">
        <v>412</v>
      </c>
      <c r="H11" s="217"/>
      <c r="I11" s="217"/>
      <c r="J11" s="217"/>
      <c r="K11" s="217"/>
      <c r="L11" s="217"/>
      <c r="M11" s="217"/>
      <c r="N11" s="217"/>
      <c r="O11" s="217"/>
      <c r="P11" s="217" t="s">
        <v>413</v>
      </c>
      <c r="Q11" s="217"/>
      <c r="R11" s="217"/>
      <c r="S11" s="217"/>
      <c r="T11" s="217"/>
      <c r="U11" s="217"/>
      <c r="V11" s="217"/>
      <c r="W11" s="217"/>
      <c r="X11" s="217"/>
      <c r="Y11" s="207" t="s">
        <v>414</v>
      </c>
      <c r="Z11" s="208"/>
      <c r="AA11" s="208"/>
      <c r="AB11" s="208"/>
      <c r="AC11" s="208"/>
      <c r="AD11" s="208"/>
      <c r="AE11" s="208"/>
      <c r="AF11" s="208"/>
      <c r="AG11" s="209"/>
      <c r="AH11" s="210" t="s">
        <v>359</v>
      </c>
      <c r="AI11" s="210" t="s">
        <v>2</v>
      </c>
    </row>
    <row r="12" spans="2:35" s="82" customFormat="1" x14ac:dyDescent="0.4">
      <c r="B12" s="216"/>
      <c r="C12" s="216"/>
      <c r="D12" s="216"/>
      <c r="E12" s="216"/>
      <c r="F12" s="216"/>
      <c r="G12" s="213" t="s">
        <v>390</v>
      </c>
      <c r="H12" s="214"/>
      <c r="I12" s="214"/>
      <c r="J12" s="215"/>
      <c r="K12" s="206" t="s">
        <v>391</v>
      </c>
      <c r="L12" s="206"/>
      <c r="M12" s="206" t="s">
        <v>392</v>
      </c>
      <c r="N12" s="206"/>
      <c r="O12" s="125" t="s">
        <v>412</v>
      </c>
      <c r="P12" s="213" t="s">
        <v>390</v>
      </c>
      <c r="Q12" s="214"/>
      <c r="R12" s="214"/>
      <c r="S12" s="215"/>
      <c r="T12" s="206" t="s">
        <v>391</v>
      </c>
      <c r="U12" s="206"/>
      <c r="V12" s="206" t="s">
        <v>392</v>
      </c>
      <c r="W12" s="206"/>
      <c r="X12" s="125" t="s">
        <v>413</v>
      </c>
      <c r="Y12" s="213" t="s">
        <v>390</v>
      </c>
      <c r="Z12" s="214"/>
      <c r="AA12" s="214"/>
      <c r="AB12" s="215"/>
      <c r="AC12" s="206" t="s">
        <v>391</v>
      </c>
      <c r="AD12" s="206"/>
      <c r="AE12" s="206" t="s">
        <v>392</v>
      </c>
      <c r="AF12" s="206"/>
      <c r="AG12" s="216" t="s">
        <v>382</v>
      </c>
      <c r="AH12" s="211"/>
      <c r="AI12" s="211"/>
    </row>
    <row r="13" spans="2:35" s="82" customFormat="1" x14ac:dyDescent="0.4">
      <c r="B13" s="216"/>
      <c r="C13" s="216"/>
      <c r="D13" s="216"/>
      <c r="E13" s="216"/>
      <c r="F13" s="216"/>
      <c r="G13" s="206" t="s">
        <v>415</v>
      </c>
      <c r="H13" s="206"/>
      <c r="I13" s="206" t="s">
        <v>416</v>
      </c>
      <c r="J13" s="206"/>
      <c r="K13" s="206" t="s">
        <v>417</v>
      </c>
      <c r="L13" s="206"/>
      <c r="M13" s="206" t="s">
        <v>418</v>
      </c>
      <c r="N13" s="206"/>
      <c r="O13" s="125" t="s">
        <v>382</v>
      </c>
      <c r="P13" s="206" t="s">
        <v>415</v>
      </c>
      <c r="Q13" s="206"/>
      <c r="R13" s="206" t="s">
        <v>416</v>
      </c>
      <c r="S13" s="206"/>
      <c r="T13" s="206" t="s">
        <v>417</v>
      </c>
      <c r="U13" s="206"/>
      <c r="V13" s="206" t="s">
        <v>418</v>
      </c>
      <c r="W13" s="206"/>
      <c r="X13" s="125" t="s">
        <v>382</v>
      </c>
      <c r="Y13" s="206" t="s">
        <v>415</v>
      </c>
      <c r="Z13" s="206"/>
      <c r="AA13" s="206" t="s">
        <v>416</v>
      </c>
      <c r="AB13" s="206"/>
      <c r="AC13" s="206" t="s">
        <v>417</v>
      </c>
      <c r="AD13" s="206"/>
      <c r="AE13" s="206" t="s">
        <v>418</v>
      </c>
      <c r="AF13" s="206"/>
      <c r="AG13" s="216"/>
      <c r="AH13" s="211"/>
      <c r="AI13" s="211"/>
    </row>
    <row r="14" spans="2:35" s="82" customFormat="1" x14ac:dyDescent="0.4">
      <c r="B14" s="216"/>
      <c r="C14" s="216"/>
      <c r="D14" s="216"/>
      <c r="E14" s="216"/>
      <c r="F14" s="216"/>
      <c r="G14" s="126">
        <v>0.3</v>
      </c>
      <c r="H14" s="126">
        <v>1</v>
      </c>
      <c r="I14" s="126">
        <v>0.4</v>
      </c>
      <c r="J14" s="126">
        <v>1</v>
      </c>
      <c r="K14" s="126">
        <v>0.2</v>
      </c>
      <c r="L14" s="126">
        <v>1</v>
      </c>
      <c r="M14" s="126">
        <v>0.1</v>
      </c>
      <c r="N14" s="126">
        <v>1</v>
      </c>
      <c r="O14" s="126">
        <v>1</v>
      </c>
      <c r="P14" s="126">
        <v>0.3</v>
      </c>
      <c r="Q14" s="126">
        <v>1</v>
      </c>
      <c r="R14" s="126">
        <v>0.4</v>
      </c>
      <c r="S14" s="126">
        <v>1</v>
      </c>
      <c r="T14" s="126">
        <v>0.2</v>
      </c>
      <c r="U14" s="126">
        <v>1</v>
      </c>
      <c r="V14" s="126">
        <v>0.1</v>
      </c>
      <c r="W14" s="126">
        <v>1</v>
      </c>
      <c r="X14" s="126">
        <v>1</v>
      </c>
      <c r="Y14" s="126">
        <v>0.3</v>
      </c>
      <c r="Z14" s="126">
        <v>1</v>
      </c>
      <c r="AA14" s="126">
        <v>0.4</v>
      </c>
      <c r="AB14" s="126">
        <v>1</v>
      </c>
      <c r="AC14" s="126">
        <v>0.2</v>
      </c>
      <c r="AD14" s="126">
        <v>1</v>
      </c>
      <c r="AE14" s="126">
        <v>0.1</v>
      </c>
      <c r="AF14" s="126">
        <v>1</v>
      </c>
      <c r="AG14" s="126">
        <v>1</v>
      </c>
      <c r="AH14" s="212"/>
      <c r="AI14" s="212"/>
    </row>
    <row r="15" spans="2:35" x14ac:dyDescent="0.4">
      <c r="B15" s="15">
        <v>1</v>
      </c>
      <c r="C15" s="15">
        <v>66107301001</v>
      </c>
      <c r="D15" s="8" t="s">
        <v>0</v>
      </c>
      <c r="E15" s="22" t="s">
        <v>7</v>
      </c>
      <c r="F15" s="14" t="s">
        <v>8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2:35" x14ac:dyDescent="0.4">
      <c r="B16" s="15">
        <v>2</v>
      </c>
      <c r="C16" s="15">
        <v>66107301002</v>
      </c>
      <c r="D16" s="8" t="s">
        <v>0</v>
      </c>
      <c r="E16" s="22" t="s">
        <v>9</v>
      </c>
      <c r="F16" s="14" t="s">
        <v>10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2:35" x14ac:dyDescent="0.4">
      <c r="B17" s="15">
        <v>3</v>
      </c>
      <c r="C17" s="15">
        <v>66107301003</v>
      </c>
      <c r="D17" s="9" t="s">
        <v>0</v>
      </c>
      <c r="E17" s="23" t="s">
        <v>11</v>
      </c>
      <c r="F17" s="14" t="s">
        <v>12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2:35" x14ac:dyDescent="0.4">
      <c r="B18" s="15">
        <v>4</v>
      </c>
      <c r="C18" s="15">
        <v>66107301004</v>
      </c>
      <c r="D18" s="10" t="s">
        <v>0</v>
      </c>
      <c r="E18" s="23" t="s">
        <v>11</v>
      </c>
      <c r="F18" s="14" t="s">
        <v>13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2:35" x14ac:dyDescent="0.4">
      <c r="B19" s="15">
        <v>5</v>
      </c>
      <c r="C19" s="15">
        <v>66107301005</v>
      </c>
      <c r="D19" s="8" t="s">
        <v>0</v>
      </c>
      <c r="E19" s="22" t="s">
        <v>14</v>
      </c>
      <c r="F19" s="14" t="s">
        <v>15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2:35" x14ac:dyDescent="0.4">
      <c r="B20" s="15">
        <v>6</v>
      </c>
      <c r="C20" s="15">
        <v>66107301006</v>
      </c>
      <c r="D20" s="8" t="s">
        <v>0</v>
      </c>
      <c r="E20" s="22" t="s">
        <v>16</v>
      </c>
      <c r="F20" s="14" t="s">
        <v>17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2:35" x14ac:dyDescent="0.4">
      <c r="B21" s="15">
        <v>7</v>
      </c>
      <c r="C21" s="15">
        <v>66107301007</v>
      </c>
      <c r="D21" s="10" t="s">
        <v>0</v>
      </c>
      <c r="E21" s="23" t="s">
        <v>18</v>
      </c>
      <c r="F21" s="14" t="s">
        <v>19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2:35" x14ac:dyDescent="0.4">
      <c r="B22" s="15">
        <v>8</v>
      </c>
      <c r="C22" s="15">
        <v>66107301008</v>
      </c>
      <c r="D22" s="11" t="s">
        <v>0</v>
      </c>
      <c r="E22" s="24" t="s">
        <v>20</v>
      </c>
      <c r="F22" s="14" t="s">
        <v>21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2:35" x14ac:dyDescent="0.4">
      <c r="B23" s="15">
        <v>9</v>
      </c>
      <c r="C23" s="15">
        <v>66107301009</v>
      </c>
      <c r="D23" s="8" t="s">
        <v>0</v>
      </c>
      <c r="E23" s="22" t="s">
        <v>22</v>
      </c>
      <c r="F23" s="14" t="s">
        <v>23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2:35" x14ac:dyDescent="0.4">
      <c r="B24" s="15">
        <v>10</v>
      </c>
      <c r="C24" s="15">
        <v>66107301010</v>
      </c>
      <c r="D24" s="8" t="s">
        <v>0</v>
      </c>
      <c r="E24" s="22" t="s">
        <v>24</v>
      </c>
      <c r="F24" s="14" t="s">
        <v>25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2:35" x14ac:dyDescent="0.4">
      <c r="B25" s="15">
        <v>11</v>
      </c>
      <c r="C25" s="15">
        <v>66107301011</v>
      </c>
      <c r="D25" s="8" t="s">
        <v>0</v>
      </c>
      <c r="E25" s="22" t="s">
        <v>26</v>
      </c>
      <c r="F25" s="14" t="s">
        <v>27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2:35" x14ac:dyDescent="0.4">
      <c r="B26" s="15">
        <v>12</v>
      </c>
      <c r="C26" s="15">
        <v>66107301012</v>
      </c>
      <c r="D26" s="8" t="s">
        <v>0</v>
      </c>
      <c r="E26" s="22" t="s">
        <v>28</v>
      </c>
      <c r="F26" s="14" t="s">
        <v>29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6"/>
      <c r="T26" s="16"/>
      <c r="U26" s="16"/>
      <c r="V26" s="16"/>
      <c r="W26" s="16"/>
      <c r="X26" s="16"/>
      <c r="Y26" s="16"/>
      <c r="Z26" s="16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2:35" x14ac:dyDescent="0.4">
      <c r="B27" s="15">
        <v>13</v>
      </c>
      <c r="C27" s="15">
        <v>66107301013</v>
      </c>
      <c r="D27" s="11" t="s">
        <v>0</v>
      </c>
      <c r="E27" s="24" t="s">
        <v>30</v>
      </c>
      <c r="F27" s="14" t="s">
        <v>31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6"/>
      <c r="T27" s="16"/>
      <c r="U27" s="16"/>
      <c r="V27" s="16"/>
      <c r="W27" s="16"/>
      <c r="X27" s="16"/>
      <c r="Y27" s="16"/>
      <c r="Z27" s="16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2:35" x14ac:dyDescent="0.4">
      <c r="B28" s="15">
        <v>14</v>
      </c>
      <c r="C28" s="15">
        <v>66107301014</v>
      </c>
      <c r="D28" s="8" t="s">
        <v>0</v>
      </c>
      <c r="E28" s="22" t="s">
        <v>32</v>
      </c>
      <c r="F28" s="14" t="s">
        <v>33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6"/>
      <c r="T28" s="16"/>
      <c r="U28" s="16"/>
      <c r="V28" s="16"/>
      <c r="W28" s="16"/>
      <c r="X28" s="16"/>
      <c r="Y28" s="16"/>
      <c r="Z28" s="16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2:35" x14ac:dyDescent="0.4">
      <c r="B29" s="15">
        <v>15</v>
      </c>
      <c r="C29" s="15">
        <v>66107301015</v>
      </c>
      <c r="D29" s="8" t="s">
        <v>0</v>
      </c>
      <c r="E29" s="22" t="s">
        <v>34</v>
      </c>
      <c r="F29" s="14" t="s">
        <v>35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6"/>
      <c r="T29" s="16"/>
      <c r="U29" s="16"/>
      <c r="V29" s="16"/>
      <c r="W29" s="16"/>
      <c r="X29" s="16"/>
      <c r="Y29" s="16"/>
      <c r="Z29" s="16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2:35" x14ac:dyDescent="0.4">
      <c r="B30" s="15">
        <v>16</v>
      </c>
      <c r="C30" s="15">
        <v>66107301016</v>
      </c>
      <c r="D30" s="10" t="s">
        <v>0</v>
      </c>
      <c r="E30" s="23" t="s">
        <v>36</v>
      </c>
      <c r="F30" s="14" t="s">
        <v>37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8"/>
      <c r="T30" s="18"/>
      <c r="U30" s="18"/>
      <c r="V30" s="18"/>
      <c r="W30" s="18"/>
      <c r="X30" s="18"/>
      <c r="Y30" s="18"/>
      <c r="Z30" s="18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2:35" x14ac:dyDescent="0.4">
      <c r="B31" s="15">
        <v>17</v>
      </c>
      <c r="C31" s="15">
        <v>66107301017</v>
      </c>
      <c r="D31" s="8" t="s">
        <v>0</v>
      </c>
      <c r="E31" s="22" t="s">
        <v>38</v>
      </c>
      <c r="F31" s="14" t="s">
        <v>39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8"/>
      <c r="T31" s="18"/>
      <c r="U31" s="18"/>
      <c r="V31" s="18"/>
      <c r="W31" s="18"/>
      <c r="X31" s="18"/>
      <c r="Y31" s="18"/>
      <c r="Z31" s="18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2:35" x14ac:dyDescent="0.4">
      <c r="B32" s="15">
        <v>18</v>
      </c>
      <c r="C32" s="15">
        <v>66107301018</v>
      </c>
      <c r="D32" s="8" t="s">
        <v>0</v>
      </c>
      <c r="E32" s="22" t="s">
        <v>40</v>
      </c>
      <c r="F32" s="14" t="s">
        <v>41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/>
      <c r="T32" s="18"/>
      <c r="U32" s="18"/>
      <c r="V32" s="18"/>
      <c r="W32" s="18"/>
      <c r="X32" s="18"/>
      <c r="Y32" s="18"/>
      <c r="Z32" s="18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2:35" x14ac:dyDescent="0.4">
      <c r="B33" s="15">
        <v>19</v>
      </c>
      <c r="C33" s="15">
        <v>66107301019</v>
      </c>
      <c r="D33" s="8" t="s">
        <v>0</v>
      </c>
      <c r="E33" s="22" t="s">
        <v>42</v>
      </c>
      <c r="F33" s="14" t="s">
        <v>43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18"/>
      <c r="U33" s="18"/>
      <c r="V33" s="18"/>
      <c r="W33" s="18"/>
      <c r="X33" s="18"/>
      <c r="Y33" s="18"/>
      <c r="Z33" s="18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2:35" x14ac:dyDescent="0.4">
      <c r="B34" s="15">
        <v>20</v>
      </c>
      <c r="C34" s="15">
        <v>66107301020</v>
      </c>
      <c r="D34" s="9" t="s">
        <v>0</v>
      </c>
      <c r="E34" s="23" t="s">
        <v>44</v>
      </c>
      <c r="F34" s="14" t="s">
        <v>45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8"/>
      <c r="T34" s="18"/>
      <c r="U34" s="18"/>
      <c r="V34" s="18"/>
      <c r="W34" s="18"/>
      <c r="X34" s="18"/>
      <c r="Y34" s="18"/>
      <c r="Z34" s="18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2:35" x14ac:dyDescent="0.4">
      <c r="B35" s="15">
        <v>21</v>
      </c>
      <c r="C35" s="15">
        <v>66107301021</v>
      </c>
      <c r="D35" s="11" t="s">
        <v>0</v>
      </c>
      <c r="E35" s="24" t="s">
        <v>46</v>
      </c>
      <c r="F35" s="14" t="s">
        <v>47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8"/>
      <c r="T35" s="18"/>
      <c r="U35" s="18"/>
      <c r="V35" s="18"/>
      <c r="W35" s="18"/>
      <c r="X35" s="18"/>
      <c r="Y35" s="18"/>
      <c r="Z35" s="18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2:35" x14ac:dyDescent="0.4">
      <c r="B36" s="15">
        <v>22</v>
      </c>
      <c r="C36" s="15">
        <v>66107301022</v>
      </c>
      <c r="D36" s="8" t="s">
        <v>0</v>
      </c>
      <c r="E36" s="22" t="s">
        <v>48</v>
      </c>
      <c r="F36" s="14" t="s">
        <v>49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8"/>
      <c r="T36" s="18"/>
      <c r="U36" s="18"/>
      <c r="V36" s="18"/>
      <c r="W36" s="18"/>
      <c r="X36" s="18"/>
      <c r="Y36" s="18"/>
      <c r="Z36" s="18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2:35" x14ac:dyDescent="0.4">
      <c r="B37" s="15">
        <v>23</v>
      </c>
      <c r="C37" s="15">
        <v>66107301023</v>
      </c>
      <c r="D37" s="8" t="s">
        <v>0</v>
      </c>
      <c r="E37" s="22" t="s">
        <v>50</v>
      </c>
      <c r="F37" s="14" t="s">
        <v>51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8"/>
      <c r="T37" s="18"/>
      <c r="U37" s="18"/>
      <c r="V37" s="18"/>
      <c r="W37" s="18"/>
      <c r="X37" s="18"/>
      <c r="Y37" s="18"/>
      <c r="Z37" s="18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2:35" x14ac:dyDescent="0.4">
      <c r="B38" s="15">
        <v>24</v>
      </c>
      <c r="C38" s="15">
        <v>66107301024</v>
      </c>
      <c r="D38" s="8" t="s">
        <v>0</v>
      </c>
      <c r="E38" s="22" t="s">
        <v>52</v>
      </c>
      <c r="F38" s="14" t="s">
        <v>53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8"/>
      <c r="T38" s="18"/>
      <c r="U38" s="18"/>
      <c r="V38" s="18"/>
      <c r="W38" s="18"/>
      <c r="X38" s="18"/>
      <c r="Y38" s="18"/>
      <c r="Z38" s="18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2:35" x14ac:dyDescent="0.4">
      <c r="B39" s="15">
        <v>25</v>
      </c>
      <c r="C39" s="15">
        <v>66107301025</v>
      </c>
      <c r="D39" s="8" t="s">
        <v>0</v>
      </c>
      <c r="E39" s="22" t="s">
        <v>54</v>
      </c>
      <c r="F39" s="14" t="s">
        <v>55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8"/>
      <c r="U39" s="18"/>
      <c r="V39" s="18"/>
      <c r="W39" s="18"/>
      <c r="X39" s="18"/>
      <c r="Y39" s="18"/>
      <c r="Z39" s="18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2:35" x14ac:dyDescent="0.4">
      <c r="B40" s="15">
        <v>26</v>
      </c>
      <c r="C40" s="15">
        <v>66107301026</v>
      </c>
      <c r="D40" s="10" t="s">
        <v>0</v>
      </c>
      <c r="E40" s="23" t="s">
        <v>56</v>
      </c>
      <c r="F40" s="14" t="s">
        <v>57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8"/>
      <c r="T40" s="18"/>
      <c r="U40" s="18"/>
      <c r="V40" s="18"/>
      <c r="W40" s="18"/>
      <c r="X40" s="18"/>
      <c r="Y40" s="18"/>
      <c r="Z40" s="18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2:35" x14ac:dyDescent="0.4">
      <c r="B41" s="15">
        <v>27</v>
      </c>
      <c r="C41" s="15">
        <v>66107301027</v>
      </c>
      <c r="D41" s="8" t="s">
        <v>0</v>
      </c>
      <c r="E41" s="22" t="s">
        <v>58</v>
      </c>
      <c r="F41" s="14" t="s">
        <v>59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8"/>
      <c r="T41" s="18"/>
      <c r="U41" s="18"/>
      <c r="V41" s="18"/>
      <c r="W41" s="18"/>
      <c r="X41" s="18"/>
      <c r="Y41" s="18"/>
      <c r="Z41" s="18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2:35" x14ac:dyDescent="0.4">
      <c r="B42" s="15">
        <v>28</v>
      </c>
      <c r="C42" s="15">
        <v>66107301028</v>
      </c>
      <c r="D42" s="8" t="s">
        <v>0</v>
      </c>
      <c r="E42" s="22" t="s">
        <v>60</v>
      </c>
      <c r="F42" s="14" t="s">
        <v>61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8"/>
      <c r="T42" s="18"/>
      <c r="U42" s="18"/>
      <c r="V42" s="18"/>
      <c r="W42" s="18"/>
      <c r="X42" s="18"/>
      <c r="Y42" s="18"/>
      <c r="Z42" s="18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2:35" x14ac:dyDescent="0.4">
      <c r="B43" s="15">
        <v>29</v>
      </c>
      <c r="C43" s="15">
        <v>66107301029</v>
      </c>
      <c r="D43" s="8" t="s">
        <v>0</v>
      </c>
      <c r="E43" s="22" t="s">
        <v>62</v>
      </c>
      <c r="F43" s="14" t="s">
        <v>63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8"/>
      <c r="T43" s="18"/>
      <c r="U43" s="18"/>
      <c r="V43" s="18"/>
      <c r="W43" s="18"/>
      <c r="X43" s="18"/>
      <c r="Y43" s="18"/>
      <c r="Z43" s="18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2:35" x14ac:dyDescent="0.4">
      <c r="B44" s="15">
        <v>30</v>
      </c>
      <c r="C44" s="15">
        <v>66107301030</v>
      </c>
      <c r="D44" s="8" t="s">
        <v>0</v>
      </c>
      <c r="E44" s="22" t="s">
        <v>64</v>
      </c>
      <c r="F44" s="14" t="s">
        <v>65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8"/>
      <c r="T44" s="18"/>
      <c r="U44" s="18"/>
      <c r="V44" s="18"/>
      <c r="W44" s="18"/>
      <c r="X44" s="18"/>
      <c r="Y44" s="18"/>
      <c r="Z44" s="18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2:35" x14ac:dyDescent="0.4">
      <c r="B45" s="15">
        <v>31</v>
      </c>
      <c r="C45" s="15">
        <v>66107301031</v>
      </c>
      <c r="D45" s="8" t="s">
        <v>0</v>
      </c>
      <c r="E45" s="22" t="s">
        <v>64</v>
      </c>
      <c r="F45" s="14" t="s">
        <v>66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8"/>
      <c r="T45" s="18"/>
      <c r="U45" s="18"/>
      <c r="V45" s="18"/>
      <c r="W45" s="18"/>
      <c r="X45" s="18"/>
      <c r="Y45" s="18"/>
      <c r="Z45" s="18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2:35" x14ac:dyDescent="0.4">
      <c r="B46" s="15">
        <v>32</v>
      </c>
      <c r="C46" s="15">
        <v>66107301032</v>
      </c>
      <c r="D46" s="8" t="s">
        <v>0</v>
      </c>
      <c r="E46" s="22" t="s">
        <v>67</v>
      </c>
      <c r="F46" s="14" t="s">
        <v>68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8"/>
      <c r="T46" s="18"/>
      <c r="U46" s="18"/>
      <c r="V46" s="18"/>
      <c r="W46" s="18"/>
      <c r="X46" s="18"/>
      <c r="Y46" s="18"/>
      <c r="Z46" s="18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2:35" x14ac:dyDescent="0.4">
      <c r="B47" s="15">
        <v>33</v>
      </c>
      <c r="C47" s="15">
        <v>66107301033</v>
      </c>
      <c r="D47" s="8" t="s">
        <v>1</v>
      </c>
      <c r="E47" s="22" t="s">
        <v>69</v>
      </c>
      <c r="F47" s="14" t="s">
        <v>70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8"/>
      <c r="T47" s="18"/>
      <c r="U47" s="18"/>
      <c r="V47" s="18"/>
      <c r="W47" s="18"/>
      <c r="X47" s="18"/>
      <c r="Y47" s="18"/>
      <c r="Z47" s="18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2:35" x14ac:dyDescent="0.4">
      <c r="B48" s="15">
        <v>34</v>
      </c>
      <c r="C48" s="15">
        <v>66107301034</v>
      </c>
      <c r="D48" s="9" t="s">
        <v>1</v>
      </c>
      <c r="E48" s="23" t="s">
        <v>71</v>
      </c>
      <c r="F48" s="14" t="s">
        <v>72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8"/>
      <c r="T48" s="18"/>
      <c r="U48" s="18"/>
      <c r="V48" s="18"/>
      <c r="W48" s="18"/>
      <c r="X48" s="18"/>
      <c r="Y48" s="18"/>
      <c r="Z48" s="18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2:35" x14ac:dyDescent="0.4">
      <c r="B49" s="15">
        <v>35</v>
      </c>
      <c r="C49" s="15">
        <v>66107301035</v>
      </c>
      <c r="D49" s="8" t="s">
        <v>0</v>
      </c>
      <c r="E49" s="22" t="s">
        <v>73</v>
      </c>
      <c r="F49" s="14" t="s">
        <v>74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8"/>
      <c r="T49" s="18"/>
      <c r="U49" s="18"/>
      <c r="V49" s="18"/>
      <c r="W49" s="18"/>
      <c r="X49" s="18"/>
      <c r="Y49" s="18"/>
      <c r="Z49" s="18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2:35" s="5" customFormat="1" x14ac:dyDescent="0.4">
      <c r="B50" s="15">
        <v>36</v>
      </c>
      <c r="C50" s="15">
        <v>66107301036</v>
      </c>
      <c r="D50" s="8" t="s">
        <v>0</v>
      </c>
      <c r="E50" s="22" t="s">
        <v>75</v>
      </c>
      <c r="F50" s="25" t="s">
        <v>76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8"/>
      <c r="T50" s="18"/>
      <c r="U50" s="18"/>
      <c r="V50" s="18"/>
      <c r="W50" s="18"/>
      <c r="X50" s="18"/>
      <c r="Y50" s="18"/>
      <c r="Z50" s="18"/>
      <c r="AA50" s="16"/>
      <c r="AB50" s="16"/>
      <c r="AC50" s="16"/>
      <c r="AD50" s="16"/>
      <c r="AE50" s="16"/>
      <c r="AF50" s="16"/>
      <c r="AG50" s="16"/>
      <c r="AH50" s="16"/>
      <c r="AI50" s="16"/>
    </row>
    <row r="51" spans="2:35" x14ac:dyDescent="0.4">
      <c r="B51" s="15">
        <v>37</v>
      </c>
      <c r="C51" s="15">
        <v>66107301037</v>
      </c>
      <c r="D51" s="8" t="s">
        <v>0</v>
      </c>
      <c r="E51" s="22" t="s">
        <v>77</v>
      </c>
      <c r="F51" s="14" t="s">
        <v>78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8"/>
      <c r="T51" s="18"/>
      <c r="U51" s="18"/>
      <c r="V51" s="18"/>
      <c r="W51" s="18"/>
      <c r="X51" s="18"/>
      <c r="Y51" s="18"/>
      <c r="Z51" s="18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2:35" x14ac:dyDescent="0.4">
      <c r="B52" s="15">
        <v>38</v>
      </c>
      <c r="C52" s="15">
        <v>66107301038</v>
      </c>
      <c r="D52" s="8" t="s">
        <v>0</v>
      </c>
      <c r="E52" s="22" t="s">
        <v>79</v>
      </c>
      <c r="F52" s="14" t="s">
        <v>80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8"/>
      <c r="T52" s="18"/>
      <c r="U52" s="18"/>
      <c r="V52" s="18"/>
      <c r="W52" s="18"/>
      <c r="X52" s="18"/>
      <c r="Y52" s="18"/>
      <c r="Z52" s="18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2:35" x14ac:dyDescent="0.4">
      <c r="B53" s="15">
        <v>39</v>
      </c>
      <c r="C53" s="15">
        <v>66107301039</v>
      </c>
      <c r="D53" s="12" t="s">
        <v>0</v>
      </c>
      <c r="E53" s="23" t="s">
        <v>81</v>
      </c>
      <c r="F53" s="14" t="s">
        <v>82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8"/>
      <c r="T53" s="18"/>
      <c r="U53" s="18"/>
      <c r="V53" s="18"/>
      <c r="W53" s="18"/>
      <c r="X53" s="18"/>
      <c r="Y53" s="18"/>
      <c r="Z53" s="18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2:35" x14ac:dyDescent="0.4">
      <c r="B54" s="15">
        <v>40</v>
      </c>
      <c r="C54" s="15">
        <v>66107301040</v>
      </c>
      <c r="D54" s="8" t="s">
        <v>0</v>
      </c>
      <c r="E54" s="22" t="s">
        <v>83</v>
      </c>
      <c r="F54" s="14" t="s">
        <v>84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8"/>
      <c r="T54" s="18"/>
      <c r="U54" s="18"/>
      <c r="V54" s="18"/>
      <c r="W54" s="18"/>
      <c r="X54" s="18"/>
      <c r="Y54" s="18"/>
      <c r="Z54" s="18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2:35" x14ac:dyDescent="0.4">
      <c r="B55" s="15">
        <v>41</v>
      </c>
      <c r="C55" s="15">
        <v>66107301041</v>
      </c>
      <c r="D55" s="11" t="s">
        <v>0</v>
      </c>
      <c r="E55" s="24" t="s">
        <v>85</v>
      </c>
      <c r="F55" s="14" t="s">
        <v>86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8"/>
      <c r="T55" s="18"/>
      <c r="U55" s="18"/>
      <c r="V55" s="18"/>
      <c r="W55" s="18"/>
      <c r="X55" s="18"/>
      <c r="Y55" s="18"/>
      <c r="Z55" s="18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2:35" x14ac:dyDescent="0.4">
      <c r="B56" s="15">
        <v>42</v>
      </c>
      <c r="C56" s="15">
        <v>66107301042</v>
      </c>
      <c r="D56" s="8" t="s">
        <v>0</v>
      </c>
      <c r="E56" s="22" t="s">
        <v>87</v>
      </c>
      <c r="F56" s="14" t="s">
        <v>88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8"/>
      <c r="T56" s="18"/>
      <c r="U56" s="18"/>
      <c r="V56" s="18"/>
      <c r="W56" s="18"/>
      <c r="X56" s="18"/>
      <c r="Y56" s="18"/>
      <c r="Z56" s="18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2:35" x14ac:dyDescent="0.4">
      <c r="B57" s="15">
        <v>43</v>
      </c>
      <c r="C57" s="15">
        <v>66107301043</v>
      </c>
      <c r="D57" s="10" t="s">
        <v>0</v>
      </c>
      <c r="E57" s="23" t="s">
        <v>89</v>
      </c>
      <c r="F57" s="14" t="s">
        <v>90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8"/>
      <c r="T57" s="18"/>
      <c r="U57" s="18"/>
      <c r="V57" s="18"/>
      <c r="W57" s="18"/>
      <c r="X57" s="18"/>
      <c r="Y57" s="18"/>
      <c r="Z57" s="18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2:35" x14ac:dyDescent="0.4">
      <c r="B58" s="15">
        <v>44</v>
      </c>
      <c r="C58" s="15">
        <v>66107301044</v>
      </c>
      <c r="D58" s="8" t="s">
        <v>0</v>
      </c>
      <c r="E58" s="22" t="s">
        <v>91</v>
      </c>
      <c r="F58" s="14" t="s">
        <v>92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8"/>
      <c r="T58" s="18"/>
      <c r="U58" s="18"/>
      <c r="V58" s="18"/>
      <c r="W58" s="18"/>
      <c r="X58" s="18"/>
      <c r="Y58" s="18"/>
      <c r="Z58" s="18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2:35" x14ac:dyDescent="0.4">
      <c r="B59" s="15">
        <v>45</v>
      </c>
      <c r="C59" s="15">
        <v>66107301045</v>
      </c>
      <c r="D59" s="10" t="s">
        <v>0</v>
      </c>
      <c r="E59" s="23" t="s">
        <v>93</v>
      </c>
      <c r="F59" s="14" t="s">
        <v>94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8"/>
      <c r="T59" s="18"/>
      <c r="U59" s="18"/>
      <c r="V59" s="18"/>
      <c r="W59" s="18"/>
      <c r="X59" s="18"/>
      <c r="Y59" s="18"/>
      <c r="Z59" s="18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2:35" x14ac:dyDescent="0.4">
      <c r="B60" s="15">
        <v>46</v>
      </c>
      <c r="C60" s="15">
        <v>66107301046</v>
      </c>
      <c r="D60" s="10" t="s">
        <v>0</v>
      </c>
      <c r="E60" s="23" t="s">
        <v>95</v>
      </c>
      <c r="F60" s="14" t="s">
        <v>96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8"/>
      <c r="T60" s="18"/>
      <c r="U60" s="18"/>
      <c r="V60" s="18"/>
      <c r="W60" s="18"/>
      <c r="X60" s="18"/>
      <c r="Y60" s="18"/>
      <c r="Z60" s="18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2:35" x14ac:dyDescent="0.4">
      <c r="B61" s="15">
        <v>47</v>
      </c>
      <c r="C61" s="15">
        <v>66107301047</v>
      </c>
      <c r="D61" s="10" t="s">
        <v>0</v>
      </c>
      <c r="E61" s="23" t="s">
        <v>97</v>
      </c>
      <c r="F61" s="14" t="s">
        <v>98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8"/>
      <c r="T61" s="18"/>
      <c r="U61" s="18"/>
      <c r="V61" s="18"/>
      <c r="W61" s="18"/>
      <c r="X61" s="18"/>
      <c r="Y61" s="18"/>
      <c r="Z61" s="18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2:35" x14ac:dyDescent="0.4">
      <c r="B62" s="15">
        <v>48</v>
      </c>
      <c r="C62" s="15">
        <v>66107301048</v>
      </c>
      <c r="D62" s="8" t="s">
        <v>0</v>
      </c>
      <c r="E62" s="22" t="s">
        <v>99</v>
      </c>
      <c r="F62" s="14" t="s">
        <v>100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8"/>
      <c r="T62" s="18"/>
      <c r="U62" s="18"/>
      <c r="V62" s="18"/>
      <c r="W62" s="18"/>
      <c r="X62" s="18"/>
      <c r="Y62" s="18"/>
      <c r="Z62" s="18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2:35" x14ac:dyDescent="0.4">
      <c r="B63" s="15">
        <v>49</v>
      </c>
      <c r="C63" s="15">
        <v>66107301049</v>
      </c>
      <c r="D63" s="8" t="s">
        <v>0</v>
      </c>
      <c r="E63" s="22" t="s">
        <v>101</v>
      </c>
      <c r="F63" s="14" t="s">
        <v>102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8"/>
      <c r="T63" s="18"/>
      <c r="U63" s="18"/>
      <c r="V63" s="18"/>
      <c r="W63" s="18"/>
      <c r="X63" s="18"/>
      <c r="Y63" s="18"/>
      <c r="Z63" s="18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2:35" x14ac:dyDescent="0.4">
      <c r="B64" s="15">
        <v>50</v>
      </c>
      <c r="C64" s="15">
        <v>66107301050</v>
      </c>
      <c r="D64" s="10" t="s">
        <v>0</v>
      </c>
      <c r="E64" s="23" t="s">
        <v>103</v>
      </c>
      <c r="F64" s="14" t="s">
        <v>104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8"/>
      <c r="T64" s="18"/>
      <c r="U64" s="18"/>
      <c r="V64" s="18"/>
      <c r="W64" s="18"/>
      <c r="X64" s="18"/>
      <c r="Y64" s="18"/>
      <c r="Z64" s="18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2:35" x14ac:dyDescent="0.4">
      <c r="B65" s="15">
        <v>51</v>
      </c>
      <c r="C65" s="15">
        <v>66107301051</v>
      </c>
      <c r="D65" s="8" t="s">
        <v>0</v>
      </c>
      <c r="E65" s="22" t="s">
        <v>105</v>
      </c>
      <c r="F65" s="14" t="s">
        <v>106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8"/>
      <c r="T65" s="18"/>
      <c r="U65" s="18"/>
      <c r="V65" s="18"/>
      <c r="W65" s="18"/>
      <c r="X65" s="18"/>
      <c r="Y65" s="18"/>
      <c r="Z65" s="18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2:35" x14ac:dyDescent="0.4">
      <c r="B66" s="15">
        <v>52</v>
      </c>
      <c r="C66" s="15">
        <v>66107301052</v>
      </c>
      <c r="D66" s="11" t="s">
        <v>0</v>
      </c>
      <c r="E66" s="24" t="s">
        <v>107</v>
      </c>
      <c r="F66" s="14" t="s">
        <v>108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8"/>
      <c r="T66" s="18"/>
      <c r="U66" s="18"/>
      <c r="V66" s="18"/>
      <c r="W66" s="18"/>
      <c r="X66" s="18"/>
      <c r="Y66" s="18"/>
      <c r="Z66" s="18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2:35" x14ac:dyDescent="0.4">
      <c r="B67" s="15">
        <v>53</v>
      </c>
      <c r="C67" s="15">
        <v>66107301053</v>
      </c>
      <c r="D67" s="10" t="s">
        <v>0</v>
      </c>
      <c r="E67" s="23" t="s">
        <v>109</v>
      </c>
      <c r="F67" s="14" t="s">
        <v>110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8"/>
      <c r="T67" s="18"/>
      <c r="U67" s="18"/>
      <c r="V67" s="18"/>
      <c r="W67" s="18"/>
      <c r="X67" s="18"/>
      <c r="Y67" s="18"/>
      <c r="Z67" s="18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2:35" x14ac:dyDescent="0.4">
      <c r="B68" s="15">
        <v>54</v>
      </c>
      <c r="C68" s="15">
        <v>66107301054</v>
      </c>
      <c r="D68" s="9" t="s">
        <v>1</v>
      </c>
      <c r="E68" s="23" t="s">
        <v>111</v>
      </c>
      <c r="F68" s="14" t="s">
        <v>112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8"/>
      <c r="T68" s="18"/>
      <c r="U68" s="18"/>
      <c r="V68" s="18"/>
      <c r="W68" s="18"/>
      <c r="X68" s="18"/>
      <c r="Y68" s="18"/>
      <c r="Z68" s="18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2:35" x14ac:dyDescent="0.4">
      <c r="B69" s="15">
        <v>55</v>
      </c>
      <c r="C69" s="15">
        <v>66107301055</v>
      </c>
      <c r="D69" s="12" t="s">
        <v>0</v>
      </c>
      <c r="E69" s="23" t="s">
        <v>113</v>
      </c>
      <c r="F69" s="14" t="s">
        <v>114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8"/>
      <c r="T69" s="18"/>
      <c r="U69" s="18"/>
      <c r="V69" s="18"/>
      <c r="W69" s="18"/>
      <c r="X69" s="18"/>
      <c r="Y69" s="18"/>
      <c r="Z69" s="18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2:35" x14ac:dyDescent="0.4">
      <c r="B70" s="15">
        <v>56</v>
      </c>
      <c r="C70" s="15">
        <v>66107301056</v>
      </c>
      <c r="D70" s="9" t="s">
        <v>1</v>
      </c>
      <c r="E70" s="23" t="s">
        <v>115</v>
      </c>
      <c r="F70" s="14" t="s">
        <v>116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8"/>
      <c r="T70" s="18"/>
      <c r="U70" s="18"/>
      <c r="V70" s="18"/>
      <c r="W70" s="18"/>
      <c r="X70" s="18"/>
      <c r="Y70" s="18"/>
      <c r="Z70" s="18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2:35" x14ac:dyDescent="0.4">
      <c r="B71" s="15">
        <v>57</v>
      </c>
      <c r="C71" s="15">
        <v>66107301057</v>
      </c>
      <c r="D71" s="8" t="s">
        <v>0</v>
      </c>
      <c r="E71" s="22" t="s">
        <v>117</v>
      </c>
      <c r="F71" s="14" t="s">
        <v>118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8"/>
      <c r="T71" s="18"/>
      <c r="U71" s="18"/>
      <c r="V71" s="18"/>
      <c r="W71" s="18"/>
      <c r="X71" s="18"/>
      <c r="Y71" s="18"/>
      <c r="Z71" s="18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2:35" x14ac:dyDescent="0.4">
      <c r="B72" s="15">
        <v>58</v>
      </c>
      <c r="C72" s="15">
        <v>66107301058</v>
      </c>
      <c r="D72" s="8" t="s">
        <v>0</v>
      </c>
      <c r="E72" s="22" t="s">
        <v>119</v>
      </c>
      <c r="F72" s="14" t="s">
        <v>120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8"/>
      <c r="T72" s="18"/>
      <c r="U72" s="18"/>
      <c r="V72" s="18"/>
      <c r="W72" s="18"/>
      <c r="X72" s="18"/>
      <c r="Y72" s="18"/>
      <c r="Z72" s="18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2:35" x14ac:dyDescent="0.4">
      <c r="B73" s="15">
        <v>59</v>
      </c>
      <c r="C73" s="15">
        <v>66107301059</v>
      </c>
      <c r="D73" s="8" t="s">
        <v>1</v>
      </c>
      <c r="E73" s="22" t="s">
        <v>121</v>
      </c>
      <c r="F73" s="14" t="s">
        <v>122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8"/>
      <c r="T73" s="18"/>
      <c r="U73" s="18"/>
      <c r="V73" s="18"/>
      <c r="W73" s="18"/>
      <c r="X73" s="18"/>
      <c r="Y73" s="18"/>
      <c r="Z73" s="18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2:35" x14ac:dyDescent="0.4">
      <c r="B74" s="15">
        <v>60</v>
      </c>
      <c r="C74" s="15">
        <v>66107301060</v>
      </c>
      <c r="D74" s="13" t="s">
        <v>0</v>
      </c>
      <c r="E74" s="24" t="s">
        <v>123</v>
      </c>
      <c r="F74" s="14" t="s">
        <v>124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8"/>
      <c r="T74" s="18"/>
      <c r="U74" s="18"/>
      <c r="V74" s="18"/>
      <c r="W74" s="18"/>
      <c r="X74" s="18"/>
      <c r="Y74" s="18"/>
      <c r="Z74" s="18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2:35" x14ac:dyDescent="0.4">
      <c r="B75" s="15">
        <v>61</v>
      </c>
      <c r="C75" s="15">
        <v>66107301061</v>
      </c>
      <c r="D75" s="8" t="s">
        <v>0</v>
      </c>
      <c r="E75" s="22" t="s">
        <v>125</v>
      </c>
      <c r="F75" s="14" t="s">
        <v>126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8"/>
      <c r="T75" s="18"/>
      <c r="U75" s="18"/>
      <c r="V75" s="18"/>
      <c r="W75" s="18"/>
      <c r="X75" s="18"/>
      <c r="Y75" s="18"/>
      <c r="Z75" s="18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2:35" x14ac:dyDescent="0.4">
      <c r="B76" s="15">
        <v>62</v>
      </c>
      <c r="C76" s="15">
        <v>66107301062</v>
      </c>
      <c r="D76" s="8" t="s">
        <v>0</v>
      </c>
      <c r="E76" s="22" t="s">
        <v>125</v>
      </c>
      <c r="F76" s="14" t="s">
        <v>127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8"/>
      <c r="T76" s="18"/>
      <c r="U76" s="18"/>
      <c r="V76" s="18"/>
      <c r="W76" s="18"/>
      <c r="X76" s="18"/>
      <c r="Y76" s="18"/>
      <c r="Z76" s="18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2:35" x14ac:dyDescent="0.4">
      <c r="B77" s="15">
        <v>63</v>
      </c>
      <c r="C77" s="15">
        <v>66107301063</v>
      </c>
      <c r="D77" s="10" t="s">
        <v>0</v>
      </c>
      <c r="E77" s="23" t="s">
        <v>128</v>
      </c>
      <c r="F77" s="14" t="s">
        <v>57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8"/>
      <c r="T77" s="18"/>
      <c r="U77" s="18"/>
      <c r="V77" s="18"/>
      <c r="W77" s="18"/>
      <c r="X77" s="18"/>
      <c r="Y77" s="18"/>
      <c r="Z77" s="18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2:35" x14ac:dyDescent="0.4">
      <c r="B78" s="15">
        <v>64</v>
      </c>
      <c r="C78" s="15">
        <v>66107301064</v>
      </c>
      <c r="D78" s="8" t="s">
        <v>0</v>
      </c>
      <c r="E78" s="22" t="s">
        <v>129</v>
      </c>
      <c r="F78" s="14" t="s">
        <v>130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8"/>
      <c r="T78" s="18"/>
      <c r="U78" s="18"/>
      <c r="V78" s="18"/>
      <c r="W78" s="18"/>
      <c r="X78" s="18"/>
      <c r="Y78" s="18"/>
      <c r="Z78" s="18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2:35" x14ac:dyDescent="0.4">
      <c r="B79" s="15">
        <v>65</v>
      </c>
      <c r="C79" s="15">
        <v>66107301065</v>
      </c>
      <c r="D79" s="8" t="s">
        <v>0</v>
      </c>
      <c r="E79" s="22" t="s">
        <v>131</v>
      </c>
      <c r="F79" s="14" t="s">
        <v>132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8"/>
      <c r="T79" s="18"/>
      <c r="U79" s="18"/>
      <c r="V79" s="18"/>
      <c r="W79" s="18"/>
      <c r="X79" s="18"/>
      <c r="Y79" s="18"/>
      <c r="Z79" s="18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2:35" x14ac:dyDescent="0.4">
      <c r="B80" s="15">
        <v>66</v>
      </c>
      <c r="C80" s="15">
        <v>66107301066</v>
      </c>
      <c r="D80" s="8" t="s">
        <v>0</v>
      </c>
      <c r="E80" s="22" t="s">
        <v>133</v>
      </c>
      <c r="F80" s="14" t="s">
        <v>134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8"/>
      <c r="T80" s="18"/>
      <c r="U80" s="18"/>
      <c r="V80" s="18"/>
      <c r="W80" s="18"/>
      <c r="X80" s="18"/>
      <c r="Y80" s="18"/>
      <c r="Z80" s="18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1:35" x14ac:dyDescent="0.4">
      <c r="B81" s="15">
        <v>67</v>
      </c>
      <c r="C81" s="15">
        <v>66107301067</v>
      </c>
      <c r="D81" s="11" t="s">
        <v>0</v>
      </c>
      <c r="E81" s="24" t="s">
        <v>135</v>
      </c>
      <c r="F81" s="14" t="s">
        <v>136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8"/>
      <c r="T81" s="18"/>
      <c r="U81" s="18"/>
      <c r="V81" s="18"/>
      <c r="W81" s="18"/>
      <c r="X81" s="18"/>
      <c r="Y81" s="18"/>
      <c r="Z81" s="18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1:35" x14ac:dyDescent="0.4">
      <c r="B82" s="15">
        <v>68</v>
      </c>
      <c r="C82" s="15">
        <v>66107301068</v>
      </c>
      <c r="D82" s="8" t="s">
        <v>0</v>
      </c>
      <c r="E82" s="22" t="s">
        <v>137</v>
      </c>
      <c r="F82" s="14" t="s">
        <v>138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1:35" x14ac:dyDescent="0.4">
      <c r="B83" s="15">
        <v>69</v>
      </c>
      <c r="C83" s="15">
        <v>66107301069</v>
      </c>
      <c r="D83" s="11" t="s">
        <v>0</v>
      </c>
      <c r="E83" s="24" t="s">
        <v>139</v>
      </c>
      <c r="F83" s="14" t="s">
        <v>140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1:35" x14ac:dyDescent="0.4">
      <c r="B84" s="15">
        <v>70</v>
      </c>
      <c r="C84" s="15">
        <v>66107301070</v>
      </c>
      <c r="D84" s="10" t="s">
        <v>0</v>
      </c>
      <c r="E84" s="23" t="s">
        <v>141</v>
      </c>
      <c r="F84" s="14" t="s">
        <v>142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1:35" x14ac:dyDescent="0.4">
      <c r="B85" s="15">
        <v>71</v>
      </c>
      <c r="C85" s="15">
        <v>66107301071</v>
      </c>
      <c r="D85" s="8" t="s">
        <v>0</v>
      </c>
      <c r="E85" s="22" t="s">
        <v>143</v>
      </c>
      <c r="F85" s="14" t="s">
        <v>144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1:35" x14ac:dyDescent="0.4">
      <c r="B86" s="15">
        <v>72</v>
      </c>
      <c r="C86" s="15">
        <v>66107301072</v>
      </c>
      <c r="D86" s="8" t="s">
        <v>0</v>
      </c>
      <c r="E86" s="22" t="s">
        <v>145</v>
      </c>
      <c r="F86" s="14" t="s">
        <v>146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1:35" x14ac:dyDescent="0.4">
      <c r="B87" s="15">
        <v>73</v>
      </c>
      <c r="C87" s="15">
        <v>66107301073</v>
      </c>
      <c r="D87" s="10" t="s">
        <v>0</v>
      </c>
      <c r="E87" s="23" t="s">
        <v>147</v>
      </c>
      <c r="F87" s="14" t="s">
        <v>148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  <row r="88" spans="1:35" x14ac:dyDescent="0.4">
      <c r="B88" s="15">
        <v>74</v>
      </c>
      <c r="C88" s="15">
        <v>66107301075</v>
      </c>
      <c r="D88" s="8" t="s">
        <v>0</v>
      </c>
      <c r="E88" s="22" t="s">
        <v>149</v>
      </c>
      <c r="F88" s="14" t="s">
        <v>150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1:35" x14ac:dyDescent="0.4">
      <c r="B89" s="15">
        <v>75</v>
      </c>
      <c r="C89" s="15">
        <v>66107301076</v>
      </c>
      <c r="D89" s="8" t="s">
        <v>0</v>
      </c>
      <c r="E89" s="22" t="s">
        <v>149</v>
      </c>
      <c r="F89" s="14" t="s">
        <v>151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</row>
    <row r="90" spans="1:35" x14ac:dyDescent="0.4">
      <c r="B90" s="15">
        <v>76</v>
      </c>
      <c r="C90" s="15">
        <v>66107301077</v>
      </c>
      <c r="D90" s="8" t="s">
        <v>0</v>
      </c>
      <c r="E90" s="22" t="s">
        <v>152</v>
      </c>
      <c r="F90" s="14" t="s">
        <v>153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1:35" x14ac:dyDescent="0.4">
      <c r="B91" s="15">
        <v>77</v>
      </c>
      <c r="C91" s="15">
        <v>66107301078</v>
      </c>
      <c r="D91" s="8" t="s">
        <v>1</v>
      </c>
      <c r="E91" s="22" t="s">
        <v>154</v>
      </c>
      <c r="F91" s="14" t="s">
        <v>155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</row>
    <row r="92" spans="1:35" x14ac:dyDescent="0.4">
      <c r="B92" s="15">
        <v>78</v>
      </c>
      <c r="C92" s="15">
        <v>66107301079</v>
      </c>
      <c r="D92" s="8" t="s">
        <v>0</v>
      </c>
      <c r="E92" s="22" t="s">
        <v>156</v>
      </c>
      <c r="F92" s="14" t="s">
        <v>157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1:35" x14ac:dyDescent="0.4">
      <c r="B93" s="15">
        <v>79</v>
      </c>
      <c r="C93" s="15">
        <v>66107301080</v>
      </c>
      <c r="D93" s="10" t="s">
        <v>0</v>
      </c>
      <c r="E93" s="23" t="s">
        <v>158</v>
      </c>
      <c r="F93" s="14" t="s">
        <v>159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</row>
    <row r="94" spans="1:35" x14ac:dyDescent="0.4">
      <c r="B94" s="15">
        <v>80</v>
      </c>
      <c r="C94" s="15">
        <v>66107301081</v>
      </c>
      <c r="D94" s="8" t="s">
        <v>0</v>
      </c>
      <c r="E94" s="22" t="s">
        <v>160</v>
      </c>
      <c r="F94" s="14" t="s">
        <v>161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1:35" x14ac:dyDescent="0.4">
      <c r="B95" s="15">
        <v>81</v>
      </c>
      <c r="C95" s="15">
        <v>66107301082</v>
      </c>
      <c r="D95" s="8" t="s">
        <v>0</v>
      </c>
      <c r="E95" s="22" t="s">
        <v>162</v>
      </c>
      <c r="F95" s="14" t="s">
        <v>163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</row>
    <row r="96" spans="1:35" s="82" customFormat="1" x14ac:dyDescent="0.4">
      <c r="A96" s="83"/>
      <c r="B96" s="83"/>
      <c r="C96" s="83"/>
      <c r="D96" s="84"/>
      <c r="F96" s="85" t="s">
        <v>383</v>
      </c>
      <c r="G96" s="30">
        <f t="shared" ref="G96:AH96" si="0">MAX(G15:G95)</f>
        <v>0</v>
      </c>
      <c r="H96" s="30">
        <f t="shared" si="0"/>
        <v>0</v>
      </c>
      <c r="I96" s="30">
        <f t="shared" si="0"/>
        <v>0</v>
      </c>
      <c r="J96" s="30">
        <f t="shared" si="0"/>
        <v>0</v>
      </c>
      <c r="K96" s="30">
        <f t="shared" si="0"/>
        <v>0</v>
      </c>
      <c r="L96" s="30">
        <f t="shared" si="0"/>
        <v>0</v>
      </c>
      <c r="M96" s="30">
        <f t="shared" si="0"/>
        <v>0</v>
      </c>
      <c r="N96" s="30">
        <f t="shared" si="0"/>
        <v>0</v>
      </c>
      <c r="O96" s="30">
        <f t="shared" si="0"/>
        <v>0</v>
      </c>
      <c r="P96" s="30">
        <f t="shared" si="0"/>
        <v>0</v>
      </c>
      <c r="Q96" s="30">
        <f t="shared" si="0"/>
        <v>0</v>
      </c>
      <c r="R96" s="30">
        <f t="shared" si="0"/>
        <v>0</v>
      </c>
      <c r="S96" s="30">
        <f t="shared" si="0"/>
        <v>0</v>
      </c>
      <c r="T96" s="30">
        <f t="shared" si="0"/>
        <v>0</v>
      </c>
      <c r="U96" s="30">
        <f t="shared" si="0"/>
        <v>0</v>
      </c>
      <c r="V96" s="30">
        <f t="shared" si="0"/>
        <v>0</v>
      </c>
      <c r="W96" s="30">
        <f t="shared" si="0"/>
        <v>0</v>
      </c>
      <c r="X96" s="30">
        <f t="shared" si="0"/>
        <v>0</v>
      </c>
      <c r="Y96" s="30">
        <f t="shared" si="0"/>
        <v>0</v>
      </c>
      <c r="Z96" s="30">
        <f t="shared" si="0"/>
        <v>0</v>
      </c>
      <c r="AA96" s="30">
        <f t="shared" si="0"/>
        <v>0</v>
      </c>
      <c r="AB96" s="30">
        <f t="shared" si="0"/>
        <v>0</v>
      </c>
      <c r="AC96" s="30">
        <f t="shared" si="0"/>
        <v>0</v>
      </c>
      <c r="AD96" s="30">
        <f t="shared" si="0"/>
        <v>0</v>
      </c>
      <c r="AE96" s="30">
        <f t="shared" si="0"/>
        <v>0</v>
      </c>
      <c r="AF96" s="30">
        <f t="shared" si="0"/>
        <v>0</v>
      </c>
      <c r="AG96" s="30">
        <f t="shared" si="0"/>
        <v>0</v>
      </c>
      <c r="AH96" s="30">
        <f t="shared" si="0"/>
        <v>0</v>
      </c>
      <c r="AI96" s="86"/>
    </row>
    <row r="97" spans="1:35" s="82" customFormat="1" x14ac:dyDescent="0.4">
      <c r="A97" s="83"/>
      <c r="B97" s="83"/>
      <c r="C97" s="83"/>
      <c r="D97" s="84"/>
      <c r="F97" s="85" t="s">
        <v>340</v>
      </c>
      <c r="G97" s="30">
        <f t="shared" ref="G97:AH97" si="1">MIN(G15:G95)</f>
        <v>0</v>
      </c>
      <c r="H97" s="30">
        <f t="shared" si="1"/>
        <v>0</v>
      </c>
      <c r="I97" s="30">
        <f t="shared" si="1"/>
        <v>0</v>
      </c>
      <c r="J97" s="30">
        <f t="shared" si="1"/>
        <v>0</v>
      </c>
      <c r="K97" s="30">
        <f t="shared" si="1"/>
        <v>0</v>
      </c>
      <c r="L97" s="30">
        <f t="shared" si="1"/>
        <v>0</v>
      </c>
      <c r="M97" s="30">
        <f t="shared" si="1"/>
        <v>0</v>
      </c>
      <c r="N97" s="30">
        <f t="shared" si="1"/>
        <v>0</v>
      </c>
      <c r="O97" s="30">
        <f t="shared" si="1"/>
        <v>0</v>
      </c>
      <c r="P97" s="30">
        <f t="shared" si="1"/>
        <v>0</v>
      </c>
      <c r="Q97" s="30">
        <f t="shared" si="1"/>
        <v>0</v>
      </c>
      <c r="R97" s="30">
        <f t="shared" si="1"/>
        <v>0</v>
      </c>
      <c r="S97" s="30">
        <f t="shared" si="1"/>
        <v>0</v>
      </c>
      <c r="T97" s="30">
        <f t="shared" si="1"/>
        <v>0</v>
      </c>
      <c r="U97" s="30">
        <f t="shared" si="1"/>
        <v>0</v>
      </c>
      <c r="V97" s="30">
        <f t="shared" si="1"/>
        <v>0</v>
      </c>
      <c r="W97" s="30">
        <f t="shared" si="1"/>
        <v>0</v>
      </c>
      <c r="X97" s="30">
        <f t="shared" si="1"/>
        <v>0</v>
      </c>
      <c r="Y97" s="30">
        <f t="shared" si="1"/>
        <v>0</v>
      </c>
      <c r="Z97" s="30">
        <f t="shared" si="1"/>
        <v>0</v>
      </c>
      <c r="AA97" s="30">
        <f t="shared" si="1"/>
        <v>0</v>
      </c>
      <c r="AB97" s="30">
        <f t="shared" si="1"/>
        <v>0</v>
      </c>
      <c r="AC97" s="30">
        <f t="shared" si="1"/>
        <v>0</v>
      </c>
      <c r="AD97" s="30">
        <f t="shared" si="1"/>
        <v>0</v>
      </c>
      <c r="AE97" s="30">
        <f t="shared" si="1"/>
        <v>0</v>
      </c>
      <c r="AF97" s="30">
        <f t="shared" si="1"/>
        <v>0</v>
      </c>
      <c r="AG97" s="30">
        <f t="shared" si="1"/>
        <v>0</v>
      </c>
      <c r="AH97" s="30">
        <f t="shared" si="1"/>
        <v>0</v>
      </c>
      <c r="AI97" s="86"/>
    </row>
    <row r="98" spans="1:35" s="82" customFormat="1" x14ac:dyDescent="0.4">
      <c r="A98" s="83"/>
      <c r="B98" s="83"/>
      <c r="C98" s="83"/>
      <c r="D98" s="84"/>
      <c r="F98" s="87" t="s">
        <v>342</v>
      </c>
      <c r="G98" s="30" t="e">
        <f t="shared" ref="G98:AH98" si="2">AVERAGE(G15:G95)</f>
        <v>#DIV/0!</v>
      </c>
      <c r="H98" s="30" t="e">
        <f t="shared" si="2"/>
        <v>#DIV/0!</v>
      </c>
      <c r="I98" s="30" t="e">
        <f t="shared" si="2"/>
        <v>#DIV/0!</v>
      </c>
      <c r="J98" s="30" t="e">
        <f t="shared" si="2"/>
        <v>#DIV/0!</v>
      </c>
      <c r="K98" s="30" t="e">
        <f t="shared" si="2"/>
        <v>#DIV/0!</v>
      </c>
      <c r="L98" s="30" t="e">
        <f t="shared" si="2"/>
        <v>#DIV/0!</v>
      </c>
      <c r="M98" s="30" t="e">
        <f t="shared" si="2"/>
        <v>#DIV/0!</v>
      </c>
      <c r="N98" s="30" t="e">
        <f t="shared" si="2"/>
        <v>#DIV/0!</v>
      </c>
      <c r="O98" s="30" t="e">
        <f t="shared" si="2"/>
        <v>#DIV/0!</v>
      </c>
      <c r="P98" s="30" t="e">
        <f t="shared" si="2"/>
        <v>#DIV/0!</v>
      </c>
      <c r="Q98" s="30" t="e">
        <f t="shared" si="2"/>
        <v>#DIV/0!</v>
      </c>
      <c r="R98" s="30" t="e">
        <f t="shared" si="2"/>
        <v>#DIV/0!</v>
      </c>
      <c r="S98" s="30" t="e">
        <f t="shared" si="2"/>
        <v>#DIV/0!</v>
      </c>
      <c r="T98" s="30" t="e">
        <f t="shared" si="2"/>
        <v>#DIV/0!</v>
      </c>
      <c r="U98" s="30" t="e">
        <f t="shared" si="2"/>
        <v>#DIV/0!</v>
      </c>
      <c r="V98" s="30" t="e">
        <f t="shared" si="2"/>
        <v>#DIV/0!</v>
      </c>
      <c r="W98" s="30" t="e">
        <f t="shared" si="2"/>
        <v>#DIV/0!</v>
      </c>
      <c r="X98" s="30" t="e">
        <f t="shared" si="2"/>
        <v>#DIV/0!</v>
      </c>
      <c r="Y98" s="30" t="e">
        <f t="shared" si="2"/>
        <v>#DIV/0!</v>
      </c>
      <c r="Z98" s="30" t="e">
        <f t="shared" si="2"/>
        <v>#DIV/0!</v>
      </c>
      <c r="AA98" s="30" t="e">
        <f t="shared" si="2"/>
        <v>#DIV/0!</v>
      </c>
      <c r="AB98" s="30" t="e">
        <f t="shared" si="2"/>
        <v>#DIV/0!</v>
      </c>
      <c r="AC98" s="30" t="e">
        <f t="shared" si="2"/>
        <v>#DIV/0!</v>
      </c>
      <c r="AD98" s="30" t="e">
        <f t="shared" si="2"/>
        <v>#DIV/0!</v>
      </c>
      <c r="AE98" s="30" t="e">
        <f t="shared" si="2"/>
        <v>#DIV/0!</v>
      </c>
      <c r="AF98" s="30" t="e">
        <f t="shared" si="2"/>
        <v>#DIV/0!</v>
      </c>
      <c r="AG98" s="30" t="e">
        <f t="shared" si="2"/>
        <v>#DIV/0!</v>
      </c>
      <c r="AH98" s="30" t="e">
        <f t="shared" si="2"/>
        <v>#DIV/0!</v>
      </c>
      <c r="AI98" s="86"/>
    </row>
    <row r="99" spans="1:35" s="82" customFormat="1" x14ac:dyDescent="0.4">
      <c r="A99" s="83"/>
      <c r="B99" s="83"/>
      <c r="C99" s="83"/>
      <c r="D99" s="84"/>
      <c r="F99" s="87" t="s">
        <v>344</v>
      </c>
      <c r="G99" s="30" t="e">
        <f t="shared" ref="G99:AH99" si="3">STDEV(G15:G95)</f>
        <v>#DIV/0!</v>
      </c>
      <c r="H99" s="30" t="e">
        <f t="shared" si="3"/>
        <v>#DIV/0!</v>
      </c>
      <c r="I99" s="30" t="e">
        <f t="shared" si="3"/>
        <v>#DIV/0!</v>
      </c>
      <c r="J99" s="30" t="e">
        <f t="shared" si="3"/>
        <v>#DIV/0!</v>
      </c>
      <c r="K99" s="30" t="e">
        <f t="shared" si="3"/>
        <v>#DIV/0!</v>
      </c>
      <c r="L99" s="30" t="e">
        <f t="shared" si="3"/>
        <v>#DIV/0!</v>
      </c>
      <c r="M99" s="30" t="e">
        <f t="shared" si="3"/>
        <v>#DIV/0!</v>
      </c>
      <c r="N99" s="30" t="e">
        <f t="shared" si="3"/>
        <v>#DIV/0!</v>
      </c>
      <c r="O99" s="30" t="e">
        <f t="shared" si="3"/>
        <v>#DIV/0!</v>
      </c>
      <c r="P99" s="30" t="e">
        <f t="shared" si="3"/>
        <v>#DIV/0!</v>
      </c>
      <c r="Q99" s="30" t="e">
        <f t="shared" si="3"/>
        <v>#DIV/0!</v>
      </c>
      <c r="R99" s="30" t="e">
        <f t="shared" si="3"/>
        <v>#DIV/0!</v>
      </c>
      <c r="S99" s="30" t="e">
        <f t="shared" si="3"/>
        <v>#DIV/0!</v>
      </c>
      <c r="T99" s="30" t="e">
        <f t="shared" si="3"/>
        <v>#DIV/0!</v>
      </c>
      <c r="U99" s="30" t="e">
        <f t="shared" si="3"/>
        <v>#DIV/0!</v>
      </c>
      <c r="V99" s="30" t="e">
        <f t="shared" si="3"/>
        <v>#DIV/0!</v>
      </c>
      <c r="W99" s="30" t="e">
        <f t="shared" si="3"/>
        <v>#DIV/0!</v>
      </c>
      <c r="X99" s="30" t="e">
        <f t="shared" si="3"/>
        <v>#DIV/0!</v>
      </c>
      <c r="Y99" s="30" t="e">
        <f t="shared" si="3"/>
        <v>#DIV/0!</v>
      </c>
      <c r="Z99" s="30" t="e">
        <f t="shared" si="3"/>
        <v>#DIV/0!</v>
      </c>
      <c r="AA99" s="30" t="e">
        <f t="shared" si="3"/>
        <v>#DIV/0!</v>
      </c>
      <c r="AB99" s="30" t="e">
        <f t="shared" si="3"/>
        <v>#DIV/0!</v>
      </c>
      <c r="AC99" s="30" t="e">
        <f t="shared" si="3"/>
        <v>#DIV/0!</v>
      </c>
      <c r="AD99" s="30" t="e">
        <f t="shared" si="3"/>
        <v>#DIV/0!</v>
      </c>
      <c r="AE99" s="30" t="e">
        <f t="shared" si="3"/>
        <v>#DIV/0!</v>
      </c>
      <c r="AF99" s="30" t="e">
        <f t="shared" si="3"/>
        <v>#DIV/0!</v>
      </c>
      <c r="AG99" s="30" t="e">
        <f t="shared" si="3"/>
        <v>#DIV/0!</v>
      </c>
      <c r="AH99" s="30" t="e">
        <f t="shared" si="3"/>
        <v>#DIV/0!</v>
      </c>
      <c r="AI99" s="86"/>
    </row>
  </sheetData>
  <mergeCells count="35">
    <mergeCell ref="B5:I5"/>
    <mergeCell ref="B6:I6"/>
    <mergeCell ref="B7:I7"/>
    <mergeCell ref="B8:I8"/>
    <mergeCell ref="B9:I9"/>
    <mergeCell ref="B11:B14"/>
    <mergeCell ref="C11:C14"/>
    <mergeCell ref="D11:F14"/>
    <mergeCell ref="G11:O11"/>
    <mergeCell ref="P11:X11"/>
    <mergeCell ref="M13:N13"/>
    <mergeCell ref="P13:Q13"/>
    <mergeCell ref="R13:S13"/>
    <mergeCell ref="T13:U13"/>
    <mergeCell ref="V13:W13"/>
    <mergeCell ref="AI11:AI14"/>
    <mergeCell ref="G12:J12"/>
    <mergeCell ref="K12:L12"/>
    <mergeCell ref="M12:N12"/>
    <mergeCell ref="P12:S12"/>
    <mergeCell ref="T12:U12"/>
    <mergeCell ref="V12:W12"/>
    <mergeCell ref="Y12:AB12"/>
    <mergeCell ref="AC12:AD12"/>
    <mergeCell ref="AE12:AF12"/>
    <mergeCell ref="AG12:AG13"/>
    <mergeCell ref="G13:H13"/>
    <mergeCell ref="I13:J13"/>
    <mergeCell ref="K13:L13"/>
    <mergeCell ref="Y13:Z13"/>
    <mergeCell ref="AA13:AB13"/>
    <mergeCell ref="AC13:AD13"/>
    <mergeCell ref="AE13:AF13"/>
    <mergeCell ref="Y11:AG11"/>
    <mergeCell ref="AH11:AH14"/>
  </mergeCells>
  <phoneticPr fontId="18" type="noConversion"/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ฟอร์มสรุปผลการเรียน54A</vt:lpstr>
      <vt:lpstr>ฟอร์มสรุปผลการเรียน54AB</vt:lpstr>
      <vt:lpstr>ตัวอย่างฟอร์มรายละเอียด</vt:lpstr>
      <vt:lpstr>แบบบันทึกคะแนนแยก LO</vt:lpstr>
      <vt:lpstr>ฟอร์มสรุปผลการเรียน54A!Print_Area</vt:lpstr>
      <vt:lpstr>ฟอร์มสรุปผลการเรียน54AB!Print_Area</vt:lpstr>
      <vt:lpstr>ฟอร์มสรุปผลการเรียน54A!Print_Titles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2024-08-29T06:30:26Z</cp:lastPrinted>
  <dcterms:created xsi:type="dcterms:W3CDTF">2023-06-30T09:43:18Z</dcterms:created>
  <dcterms:modified xsi:type="dcterms:W3CDTF">2024-08-29T06:35:39Z</dcterms:modified>
</cp:coreProperties>
</file>